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8375" windowHeight="13860" activeTab="3"/>
  </bookViews>
  <sheets>
    <sheet name="AL" sheetId="1" r:id="rId1"/>
    <sheet name="AS" sheetId="2" r:id="rId2"/>
    <sheet name="graphs" sheetId="3" r:id="rId3"/>
    <sheet name="calcs" sheetId="4" r:id="rId4"/>
  </sheets>
  <definedNames/>
  <calcPr fullCalcOnLoad="1"/>
</workbook>
</file>

<file path=xl/sharedStrings.xml><?xml version="1.0" encoding="utf-8"?>
<sst xmlns="http://schemas.openxmlformats.org/spreadsheetml/2006/main" count="587" uniqueCount="92">
  <si>
    <t>A*</t>
  </si>
  <si>
    <t>A</t>
  </si>
  <si>
    <t>B</t>
  </si>
  <si>
    <t>C</t>
  </si>
  <si>
    <t>D</t>
  </si>
  <si>
    <t>E</t>
  </si>
  <si>
    <t>N</t>
  </si>
  <si>
    <t>U</t>
  </si>
  <si>
    <t>A - E</t>
  </si>
  <si>
    <t>French</t>
  </si>
  <si>
    <t>A-level figures (from JCQ)</t>
  </si>
  <si>
    <t>German</t>
  </si>
  <si>
    <t>Spanish</t>
  </si>
  <si>
    <t>Maths</t>
  </si>
  <si>
    <t>Physics</t>
  </si>
  <si>
    <t>no.</t>
  </si>
  <si>
    <t>Percentage of entries obatining each grade</t>
  </si>
  <si>
    <t>Numbers obtaining each grade</t>
  </si>
  <si>
    <t>A*+A</t>
  </si>
  <si>
    <t>AS figures</t>
  </si>
  <si>
    <t>English</t>
  </si>
  <si>
    <t>History</t>
  </si>
  <si>
    <t>AS to A2 transition</t>
  </si>
  <si>
    <t>AL</t>
  </si>
  <si>
    <t>AS</t>
  </si>
  <si>
    <t>% tot</t>
  </si>
  <si>
    <t>transition at end of:   %</t>
  </si>
  <si>
    <t>Gender</t>
  </si>
  <si>
    <t>Number</t>
  </si>
  <si>
    <t>% of Total</t>
  </si>
  <si>
    <t>PERCENTAGES by Grade</t>
  </si>
  <si>
    <t>Sat</t>
  </si>
  <si>
    <t>No. Sat</t>
  </si>
  <si>
    <t>Art and Design Subjects (1)</t>
  </si>
  <si>
    <t>Male &amp; Female</t>
  </si>
  <si>
    <t>Biology</t>
  </si>
  <si>
    <t>Business Studies</t>
  </si>
  <si>
    <t>Chemistry</t>
  </si>
  <si>
    <t>Classical Subjects (1)</t>
  </si>
  <si>
    <t>Communication Studies</t>
  </si>
  <si>
    <t>Computing</t>
  </si>
  <si>
    <t>Critical Thinking</t>
  </si>
  <si>
    <t>Economics</t>
  </si>
  <si>
    <t>English (1)</t>
  </si>
  <si>
    <t>Drama</t>
  </si>
  <si>
    <t>General Studies</t>
  </si>
  <si>
    <t>Geography</t>
  </si>
  <si>
    <t>Information and</t>
  </si>
  <si>
    <t>Irish</t>
  </si>
  <si>
    <t>Law</t>
  </si>
  <si>
    <t>Mathematics</t>
  </si>
  <si>
    <t>Mathematics (Further)</t>
  </si>
  <si>
    <t>Media / Film / TV Studies (1)</t>
  </si>
  <si>
    <t>Music</t>
  </si>
  <si>
    <t>Other Modern Languages (3)</t>
  </si>
  <si>
    <t>Performing / Expressive Arts</t>
  </si>
  <si>
    <t>Political Studies</t>
  </si>
  <si>
    <t>Psychology</t>
  </si>
  <si>
    <t>Religious Studies</t>
  </si>
  <si>
    <t>Science Subjects (2)</t>
  </si>
  <si>
    <t>Sociology</t>
  </si>
  <si>
    <t>Sport / PE Studies</t>
  </si>
  <si>
    <t>Technology Subjects (1)</t>
  </si>
  <si>
    <t>Welsh (4)</t>
  </si>
  <si>
    <t>All Other Subjects</t>
  </si>
  <si>
    <t>All Subjects</t>
  </si>
  <si>
    <t>A* as % of A+A*</t>
  </si>
  <si>
    <t>subject</t>
  </si>
  <si>
    <t xml:space="preserve">Media / Film </t>
  </si>
  <si>
    <t>Religious Stu</t>
  </si>
  <si>
    <t>Business Stud</t>
  </si>
  <si>
    <t>All Other Sub</t>
  </si>
  <si>
    <t>Classical Sub</t>
  </si>
  <si>
    <t>Political Stu</t>
  </si>
  <si>
    <t>Sport / PE St</t>
  </si>
  <si>
    <t xml:space="preserve">Other Modern </t>
  </si>
  <si>
    <t>Critical Thin</t>
  </si>
  <si>
    <t>Technology Su</t>
  </si>
  <si>
    <t>Science Subje</t>
  </si>
  <si>
    <t>Communication</t>
  </si>
  <si>
    <t xml:space="preserve">Performing / </t>
  </si>
  <si>
    <t>General Studi</t>
  </si>
  <si>
    <t>Art and Desig</t>
  </si>
  <si>
    <t>Maths (Further)</t>
  </si>
  <si>
    <t>Welsh</t>
  </si>
  <si>
    <t>ICT</t>
  </si>
  <si>
    <t>All</t>
  </si>
  <si>
    <t>All subjects</t>
  </si>
  <si>
    <t>for UK</t>
  </si>
  <si>
    <t>AS level figures (from JCQ)</t>
  </si>
  <si>
    <t>D+E</t>
  </si>
  <si>
    <t>A+A*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</si>
</sst>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0.0"/>
    <numFmt numFmtId="171" formatCode="\(0\)"/>
    <numFmt numFmtId="172" formatCode="\(0.0\)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\(00000\)"/>
    <numFmt numFmtId="182" formatCode="\-\(00000\)"/>
    <numFmt numFmtId="183" formatCode="0.0000"/>
    <numFmt numFmtId="184" formatCode="0.00000"/>
    <numFmt numFmtId="185" formatCode="____@"/>
  </numFmts>
  <fonts count="48">
    <font>
      <sz val="10"/>
      <name val="Arial Narrow"/>
      <family val="2"/>
    </font>
    <font>
      <sz val="10"/>
      <name val="Arial"/>
      <family val="0"/>
    </font>
    <font>
      <sz val="8"/>
      <name val="Arial Narrow"/>
      <family val="2"/>
    </font>
    <font>
      <sz val="10"/>
      <name val="Arial Unicode MS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sz val="8"/>
      <name val="Arial Unicode MS"/>
      <family val="2"/>
    </font>
    <font>
      <b/>
      <sz val="10"/>
      <name val="Arial Narrow"/>
      <family val="2"/>
    </font>
    <font>
      <b/>
      <sz val="15.25"/>
      <name val="Arial"/>
      <family val="2"/>
    </font>
    <font>
      <sz val="18"/>
      <name val="Arial Narrow"/>
      <family val="2"/>
    </font>
    <font>
      <sz val="14.75"/>
      <name val="Arial"/>
      <family val="0"/>
    </font>
    <font>
      <sz val="7"/>
      <name val="Arial Narrow"/>
      <family val="2"/>
    </font>
    <font>
      <b/>
      <sz val="14.7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7"/>
      <name val="Arial Narrow"/>
      <family val="2"/>
    </font>
    <font>
      <sz val="11"/>
      <name val="Arial"/>
      <family val="0"/>
    </font>
    <font>
      <sz val="10.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0"/>
    </font>
    <font>
      <b/>
      <sz val="10"/>
      <name val="Arial"/>
      <family val="0"/>
    </font>
    <font>
      <sz val="11.25"/>
      <name val="Arial"/>
      <family val="0"/>
    </font>
    <font>
      <i/>
      <sz val="8"/>
      <name val="Arial Narrow"/>
      <family val="2"/>
    </font>
    <font>
      <b/>
      <sz val="17.5"/>
      <name val="Arial"/>
      <family val="0"/>
    </font>
    <font>
      <sz val="13.5"/>
      <name val="Arial"/>
      <family val="0"/>
    </font>
    <font>
      <b/>
      <sz val="13.5"/>
      <name val="Arial"/>
      <family val="0"/>
    </font>
    <font>
      <sz val="9.25"/>
      <name val="Arial"/>
      <family val="0"/>
    </font>
    <font>
      <sz val="11"/>
      <name val="Arial Narrow"/>
      <family val="2"/>
    </font>
    <font>
      <b/>
      <sz val="11"/>
      <name val="Arial"/>
      <family val="0"/>
    </font>
    <font>
      <sz val="6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33" fillId="20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69" fontId="4" fillId="0" borderId="0" xfId="42" applyNumberFormat="1" applyFont="1" applyAlignment="1">
      <alignment horizontal="center"/>
    </xf>
    <xf numFmtId="169" fontId="5" fillId="0" borderId="0" xfId="42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9" fontId="0" fillId="0" borderId="0" xfId="60" applyAlignment="1">
      <alignment horizontal="center"/>
    </xf>
    <xf numFmtId="0" fontId="11" fillId="0" borderId="0" xfId="0" applyFont="1" applyAlignment="1">
      <alignment horizontal="center"/>
    </xf>
    <xf numFmtId="169" fontId="15" fillId="0" borderId="0" xfId="42" applyNumberFormat="1" applyFont="1" applyAlignment="1">
      <alignment horizontal="center"/>
    </xf>
    <xf numFmtId="0" fontId="37" fillId="0" borderId="10" xfId="57" applyFont="1" applyBorder="1">
      <alignment/>
      <protection/>
    </xf>
    <xf numFmtId="0" fontId="37" fillId="0" borderId="10" xfId="57" applyFont="1" applyBorder="1" applyAlignment="1">
      <alignment horizontal="center"/>
      <protection/>
    </xf>
    <xf numFmtId="0" fontId="37" fillId="0" borderId="0" xfId="57" applyFont="1" applyAlignment="1">
      <alignment horizontal="centerContinuous"/>
      <protection/>
    </xf>
    <xf numFmtId="0" fontId="37" fillId="0" borderId="10" xfId="57" applyFont="1" applyBorder="1" applyAlignment="1">
      <alignment horizontal="centerContinuous"/>
      <protection/>
    </xf>
    <xf numFmtId="0" fontId="1" fillId="0" borderId="11" xfId="57" applyBorder="1">
      <alignment/>
      <protection/>
    </xf>
    <xf numFmtId="0" fontId="37" fillId="0" borderId="12" xfId="57" applyFont="1" applyBorder="1" applyAlignment="1">
      <alignment horizontal="center"/>
      <protection/>
    </xf>
    <xf numFmtId="0" fontId="37" fillId="0" borderId="11" xfId="57" applyFont="1" applyBorder="1" applyAlignment="1">
      <alignment horizontal="center"/>
      <protection/>
    </xf>
    <xf numFmtId="0" fontId="38" fillId="0" borderId="13" xfId="57" applyFont="1" applyBorder="1" applyAlignment="1">
      <alignment horizontal="center"/>
      <protection/>
    </xf>
    <xf numFmtId="0" fontId="38" fillId="0" borderId="11" xfId="57" applyFont="1" applyBorder="1" applyAlignment="1">
      <alignment horizontal="center"/>
      <protection/>
    </xf>
    <xf numFmtId="0" fontId="38" fillId="0" borderId="0" xfId="57" applyFont="1" applyFill="1" applyBorder="1" applyAlignment="1">
      <alignment horizontal="center"/>
      <protection/>
    </xf>
    <xf numFmtId="9" fontId="0" fillId="0" borderId="0" xfId="60" applyAlignment="1">
      <alignment/>
    </xf>
    <xf numFmtId="9" fontId="7" fillId="0" borderId="0" xfId="60" applyFont="1" applyAlignment="1">
      <alignment horizontal="center"/>
    </xf>
    <xf numFmtId="0" fontId="7" fillId="0" borderId="0" xfId="0" applyFont="1" applyAlignment="1">
      <alignment horizontal="center"/>
    </xf>
    <xf numFmtId="9" fontId="7" fillId="0" borderId="0" xfId="60" applyFont="1" applyAlignment="1">
      <alignment/>
    </xf>
    <xf numFmtId="1" fontId="11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69" fontId="40" fillId="0" borderId="0" xfId="42" applyNumberFormat="1" applyFont="1" applyAlignment="1">
      <alignment horizontal="center"/>
    </xf>
    <xf numFmtId="169" fontId="0" fillId="0" borderId="0" xfId="42" applyNumberFormat="1" applyAlignment="1">
      <alignment horizontal="center"/>
    </xf>
    <xf numFmtId="169" fontId="47" fillId="0" borderId="0" xfId="42" applyNumberFormat="1" applyFont="1" applyAlignment="1">
      <alignment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-Level-u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no. students each grade AL French 1993-2010</a:t>
            </a:r>
          </a:p>
        </c:rich>
      </c:tx>
      <c:layout>
        <c:manualLayout>
          <c:xMode val="factor"/>
          <c:yMode val="factor"/>
          <c:x val="-0.004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875"/>
          <c:w val="0.82725"/>
          <c:h val="0.913"/>
        </c:manualLayout>
      </c:layout>
      <c:barChart>
        <c:barDir val="col"/>
        <c:grouping val="clustered"/>
        <c:varyColors val="0"/>
        <c:ser>
          <c:idx val="17"/>
          <c:order val="0"/>
          <c:tx>
            <c:strRef>
              <c:f>'AL'!$T$26</c:f>
              <c:strCache>
                <c:ptCount val="1"/>
                <c:pt idx="0">
                  <c:v>1993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'AL'!$U$26:$Y$26</c:f>
              <c:numCache>
                <c:ptCount val="5"/>
                <c:pt idx="0">
                  <c:v>5558.796000000001</c:v>
                </c:pt>
                <c:pt idx="1">
                  <c:v>5170.278</c:v>
                </c:pt>
                <c:pt idx="2">
                  <c:v>5827.77</c:v>
                </c:pt>
                <c:pt idx="3">
                  <c:v>5528.91</c:v>
                </c:pt>
                <c:pt idx="4">
                  <c:v>4064.4959999999996</c:v>
                </c:pt>
              </c:numCache>
            </c:numRef>
          </c:val>
        </c:ser>
        <c:ser>
          <c:idx val="16"/>
          <c:order val="1"/>
          <c:tx>
            <c:strRef>
              <c:f>'AL'!$T$25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'AL'!$U$25:$Y$25</c:f>
              <c:numCache>
                <c:ptCount val="5"/>
                <c:pt idx="0">
                  <c:v>5759.458</c:v>
                </c:pt>
                <c:pt idx="1">
                  <c:v>5122.7339999999995</c:v>
                </c:pt>
                <c:pt idx="2">
                  <c:v>5498.98</c:v>
                </c:pt>
                <c:pt idx="3">
                  <c:v>5035.907999999999</c:v>
                </c:pt>
                <c:pt idx="4">
                  <c:v>3878.228</c:v>
                </c:pt>
              </c:numCache>
            </c:numRef>
          </c:val>
        </c:ser>
        <c:ser>
          <c:idx val="15"/>
          <c:order val="2"/>
          <c:tx>
            <c:strRef>
              <c:f>'AL'!$T$24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'AL'!$U$24:$Y$24</c:f>
              <c:numCache>
                <c:ptCount val="5"/>
                <c:pt idx="0">
                  <c:v>5540.1630000000005</c:v>
                </c:pt>
                <c:pt idx="1">
                  <c:v>5044.029</c:v>
                </c:pt>
                <c:pt idx="2">
                  <c:v>5319.659000000001</c:v>
                </c:pt>
                <c:pt idx="3">
                  <c:v>4878.651</c:v>
                </c:pt>
                <c:pt idx="4">
                  <c:v>3693.442</c:v>
                </c:pt>
              </c:numCache>
            </c:numRef>
          </c:val>
        </c:ser>
        <c:ser>
          <c:idx val="14"/>
          <c:order val="3"/>
          <c:tx>
            <c:strRef>
              <c:f>'AL'!$T$23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'AL'!$U$23:$Y$23</c:f>
              <c:numCache>
                <c:ptCount val="5"/>
                <c:pt idx="0">
                  <c:v>5745.41</c:v>
                </c:pt>
                <c:pt idx="1">
                  <c:v>4948.2</c:v>
                </c:pt>
                <c:pt idx="2">
                  <c:v>5580.47</c:v>
                </c:pt>
                <c:pt idx="3">
                  <c:v>4755.77</c:v>
                </c:pt>
                <c:pt idx="4">
                  <c:v>3436.25</c:v>
                </c:pt>
              </c:numCache>
            </c:numRef>
          </c:val>
        </c:ser>
        <c:ser>
          <c:idx val="13"/>
          <c:order val="4"/>
          <c:tx>
            <c:strRef>
              <c:f>'AL'!$T$22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'AL'!$U$22:$Y$22</c:f>
              <c:numCache>
                <c:ptCount val="5"/>
                <c:pt idx="0">
                  <c:v>5235.031999999999</c:v>
                </c:pt>
                <c:pt idx="1">
                  <c:v>5157.284</c:v>
                </c:pt>
                <c:pt idx="2">
                  <c:v>5079.536</c:v>
                </c:pt>
                <c:pt idx="3">
                  <c:v>4327.972</c:v>
                </c:pt>
                <c:pt idx="4">
                  <c:v>3135.836</c:v>
                </c:pt>
              </c:numCache>
            </c:numRef>
          </c:val>
        </c:ser>
        <c:ser>
          <c:idx val="12"/>
          <c:order val="5"/>
          <c:tx>
            <c:strRef>
              <c:f>'AL'!$T$21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'AL'!$U$21:$Y$21</c:f>
              <c:numCache>
                <c:ptCount val="5"/>
                <c:pt idx="0">
                  <c:v>5104.728</c:v>
                </c:pt>
                <c:pt idx="1">
                  <c:v>4892.031</c:v>
                </c:pt>
                <c:pt idx="2">
                  <c:v>4632.068</c:v>
                </c:pt>
                <c:pt idx="3">
                  <c:v>4088.509</c:v>
                </c:pt>
                <c:pt idx="4">
                  <c:v>2741.428</c:v>
                </c:pt>
              </c:numCache>
            </c:numRef>
          </c:val>
        </c:ser>
        <c:ser>
          <c:idx val="11"/>
          <c:order val="6"/>
          <c:tx>
            <c:strRef>
              <c:f>'AL'!$T$20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'AL'!$U$20:$Y$20</c:f>
              <c:numCache>
                <c:ptCount val="5"/>
                <c:pt idx="0">
                  <c:v>4888.704</c:v>
                </c:pt>
                <c:pt idx="1">
                  <c:v>4298.688</c:v>
                </c:pt>
                <c:pt idx="2">
                  <c:v>4235.472</c:v>
                </c:pt>
                <c:pt idx="3">
                  <c:v>3455.808</c:v>
                </c:pt>
                <c:pt idx="4">
                  <c:v>2381.136</c:v>
                </c:pt>
              </c:numCache>
            </c:numRef>
          </c:val>
        </c:ser>
        <c:ser>
          <c:idx val="10"/>
          <c:order val="7"/>
          <c:tx>
            <c:strRef>
              <c:f>'AL'!$T$19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'AL'!$U$19:$Y$19</c:f>
              <c:numCache>
                <c:ptCount val="5"/>
                <c:pt idx="0">
                  <c:v>4281.935</c:v>
                </c:pt>
                <c:pt idx="1">
                  <c:v>3917.515</c:v>
                </c:pt>
                <c:pt idx="2">
                  <c:v>3662.4210000000003</c:v>
                </c:pt>
                <c:pt idx="3">
                  <c:v>2970.0229999999997</c:v>
                </c:pt>
                <c:pt idx="4">
                  <c:v>1913.205</c:v>
                </c:pt>
              </c:numCache>
            </c:numRef>
          </c:val>
        </c:ser>
        <c:ser>
          <c:idx val="9"/>
          <c:order val="8"/>
          <c:tx>
            <c:strRef>
              <c:f>'AL'!$T$18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'AL'!$U$18:$Y$18</c:f>
              <c:numCache>
                <c:ptCount val="5"/>
                <c:pt idx="0">
                  <c:v>4430.933</c:v>
                </c:pt>
                <c:pt idx="1">
                  <c:v>3677.495</c:v>
                </c:pt>
                <c:pt idx="2">
                  <c:v>3480.1659999999997</c:v>
                </c:pt>
                <c:pt idx="3">
                  <c:v>2870.24</c:v>
                </c:pt>
                <c:pt idx="4">
                  <c:v>2009.168</c:v>
                </c:pt>
              </c:numCache>
            </c:numRef>
          </c:val>
        </c:ser>
        <c:ser>
          <c:idx val="8"/>
          <c:order val="9"/>
          <c:tx>
            <c:strRef>
              <c:f>'AL'!$T$17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'AL'!$U$17:$Y$17</c:f>
              <c:numCache>
                <c:ptCount val="5"/>
                <c:pt idx="0">
                  <c:v>4574.902</c:v>
                </c:pt>
                <c:pt idx="1">
                  <c:v>3934.728</c:v>
                </c:pt>
                <c:pt idx="2">
                  <c:v>3263.3259999999996</c:v>
                </c:pt>
                <c:pt idx="3">
                  <c:v>2154.732</c:v>
                </c:pt>
                <c:pt idx="4">
                  <c:v>1202.278</c:v>
                </c:pt>
              </c:numCache>
            </c:numRef>
          </c:val>
        </c:ser>
        <c:ser>
          <c:idx val="7"/>
          <c:order val="10"/>
          <c:tx>
            <c:strRef>
              <c:f>'AL'!$T$16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'AL'!$U$16:$Y$16</c:f>
              <c:numCache>
                <c:ptCount val="5"/>
                <c:pt idx="0">
                  <c:v>4876.7339999999995</c:v>
                </c:pt>
                <c:pt idx="1">
                  <c:v>4100.183999999999</c:v>
                </c:pt>
                <c:pt idx="2">
                  <c:v>3106.2</c:v>
                </c:pt>
                <c:pt idx="3">
                  <c:v>2065.623</c:v>
                </c:pt>
                <c:pt idx="4">
                  <c:v>1025.0459999999998</c:v>
                </c:pt>
              </c:numCache>
            </c:numRef>
          </c:val>
        </c:ser>
        <c:ser>
          <c:idx val="6"/>
          <c:order val="11"/>
          <c:tx>
            <c:strRef>
              <c:f>'AL'!$T$15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'AL'!$U$15:$Y$15</c:f>
              <c:numCache>
                <c:ptCount val="5"/>
                <c:pt idx="0">
                  <c:v>5059.766</c:v>
                </c:pt>
                <c:pt idx="1">
                  <c:v>4059.9320000000002</c:v>
                </c:pt>
                <c:pt idx="2">
                  <c:v>2999.502</c:v>
                </c:pt>
                <c:pt idx="3">
                  <c:v>1908.774</c:v>
                </c:pt>
                <c:pt idx="4">
                  <c:v>878.6419999999999</c:v>
                </c:pt>
              </c:numCache>
            </c:numRef>
          </c:val>
        </c:ser>
        <c:ser>
          <c:idx val="5"/>
          <c:order val="12"/>
          <c:tx>
            <c:strRef>
              <c:f>'AL'!$T$14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'AL'!$U$14:$Y$14</c:f>
              <c:numCache>
                <c:ptCount val="5"/>
                <c:pt idx="0">
                  <c:v>4765.236</c:v>
                </c:pt>
                <c:pt idx="1">
                  <c:v>3983.1</c:v>
                </c:pt>
                <c:pt idx="2">
                  <c:v>2896.8</c:v>
                </c:pt>
                <c:pt idx="3">
                  <c:v>1796.016</c:v>
                </c:pt>
                <c:pt idx="4">
                  <c:v>811.1039999999999</c:v>
                </c:pt>
              </c:numCache>
            </c:numRef>
          </c:val>
        </c:ser>
        <c:ser>
          <c:idx val="4"/>
          <c:order val="13"/>
          <c:tx>
            <c:strRef>
              <c:f>'AL'!$T$13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'AL'!$U$13:$Y$13</c:f>
              <c:numCache>
                <c:ptCount val="5"/>
                <c:pt idx="0">
                  <c:v>5083.55</c:v>
                </c:pt>
                <c:pt idx="1">
                  <c:v>4014.1</c:v>
                </c:pt>
                <c:pt idx="2">
                  <c:v>2856.75</c:v>
                </c:pt>
                <c:pt idx="3">
                  <c:v>1728.7</c:v>
                </c:pt>
                <c:pt idx="4">
                  <c:v>776.45</c:v>
                </c:pt>
              </c:numCache>
            </c:numRef>
          </c:val>
        </c:ser>
        <c:ser>
          <c:idx val="3"/>
          <c:order val="14"/>
          <c:tx>
            <c:strRef>
              <c:f>'AL'!$T$12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'AL'!$U$12:$Y$12</c:f>
              <c:numCache>
                <c:ptCount val="5"/>
                <c:pt idx="0">
                  <c:v>5255.151</c:v>
                </c:pt>
                <c:pt idx="1">
                  <c:v>4053.56</c:v>
                </c:pt>
                <c:pt idx="2">
                  <c:v>2634.814</c:v>
                </c:pt>
                <c:pt idx="3">
                  <c:v>1679.3319999999999</c:v>
                </c:pt>
                <c:pt idx="4">
                  <c:v>665.942</c:v>
                </c:pt>
              </c:numCache>
            </c:numRef>
          </c:val>
        </c:ser>
        <c:ser>
          <c:idx val="2"/>
          <c:order val="15"/>
          <c:tx>
            <c:strRef>
              <c:f>'AL'!$T$11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'AL'!$U$11:$Y$11</c:f>
              <c:numCache>
                <c:ptCount val="5"/>
                <c:pt idx="0">
                  <c:v>5552.105</c:v>
                </c:pt>
                <c:pt idx="1">
                  <c:v>4123.145</c:v>
                </c:pt>
                <c:pt idx="2">
                  <c:v>2813.265</c:v>
                </c:pt>
                <c:pt idx="3">
                  <c:v>1577.81</c:v>
                </c:pt>
                <c:pt idx="4">
                  <c:v>640.055</c:v>
                </c:pt>
              </c:numCache>
            </c:numRef>
          </c:val>
        </c:ser>
        <c:ser>
          <c:idx val="1"/>
          <c:order val="16"/>
          <c:tx>
            <c:strRef>
              <c:f>'AL'!$T$10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'AL'!$U$10:$Y$10</c:f>
              <c:numCache>
                <c:ptCount val="5"/>
                <c:pt idx="0">
                  <c:v>5532.5380000000005</c:v>
                </c:pt>
                <c:pt idx="1">
                  <c:v>3955.9080000000004</c:v>
                </c:pt>
                <c:pt idx="2">
                  <c:v>2622.9390000000003</c:v>
                </c:pt>
                <c:pt idx="3">
                  <c:v>1504.965</c:v>
                </c:pt>
                <c:pt idx="4">
                  <c:v>587.6529999999999</c:v>
                </c:pt>
              </c:numCache>
            </c:numRef>
          </c:val>
        </c:ser>
        <c:ser>
          <c:idx val="0"/>
          <c:order val="17"/>
          <c:tx>
            <c:strRef>
              <c:f>'AL'!$T$9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'AL'!$U$9:$Y$9</c:f>
              <c:numCache>
                <c:ptCount val="5"/>
                <c:pt idx="0">
                  <c:v>5415.35</c:v>
                </c:pt>
                <c:pt idx="1">
                  <c:v>3947.25</c:v>
                </c:pt>
                <c:pt idx="2">
                  <c:v>2520.7</c:v>
                </c:pt>
                <c:pt idx="3">
                  <c:v>1329.6</c:v>
                </c:pt>
                <c:pt idx="4">
                  <c:v>512.45</c:v>
                </c:pt>
              </c:numCache>
            </c:numRef>
          </c:val>
        </c:ser>
        <c:axId val="58206468"/>
        <c:axId val="54096165"/>
      </c:barChart>
      <c:catAx>
        <c:axId val="5820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96165"/>
        <c:crosses val="autoZero"/>
        <c:auto val="1"/>
        <c:lblOffset val="100"/>
        <c:noMultiLvlLbl val="0"/>
      </c:catAx>
      <c:valAx>
        <c:axId val="5409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/>
                  <a:t>no. students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064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5"/>
          <c:y val="0.14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 entries 1993-2010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7875"/>
          <c:w val="0.81175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'AL'!$C$8</c:f>
              <c:strCache>
                <c:ptCount val="1"/>
                <c:pt idx="0">
                  <c:v>French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'AL'!$F$9:$F$26</c:f>
              <c:numCache>
                <c:ptCount val="18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  <c:pt idx="9">
                  <c:v>2001</c:v>
                </c:pt>
                <c:pt idx="10">
                  <c:v>2000</c:v>
                </c:pt>
                <c:pt idx="11">
                  <c:v>1999</c:v>
                </c:pt>
                <c:pt idx="12">
                  <c:v>1998</c:v>
                </c:pt>
                <c:pt idx="13">
                  <c:v>1997</c:v>
                </c:pt>
                <c:pt idx="14">
                  <c:v>1996</c:v>
                </c:pt>
                <c:pt idx="15">
                  <c:v>1995</c:v>
                </c:pt>
                <c:pt idx="16">
                  <c:v>1994</c:v>
                </c:pt>
                <c:pt idx="17">
                  <c:v>1993</c:v>
                </c:pt>
              </c:numCache>
            </c:numRef>
          </c:cat>
          <c:val>
            <c:numRef>
              <c:f>'AL'!$O$9:$O$26</c:f>
              <c:numCache>
                <c:ptCount val="18"/>
                <c:pt idx="0">
                  <c:v>13850</c:v>
                </c:pt>
                <c:pt idx="1">
                  <c:v>14333</c:v>
                </c:pt>
                <c:pt idx="2">
                  <c:v>14885</c:v>
                </c:pt>
                <c:pt idx="3">
                  <c:v>14477</c:v>
                </c:pt>
                <c:pt idx="4">
                  <c:v>14650</c:v>
                </c:pt>
                <c:pt idx="5">
                  <c:v>14484</c:v>
                </c:pt>
                <c:pt idx="6">
                  <c:v>15149</c:v>
                </c:pt>
                <c:pt idx="7">
                  <c:v>15531</c:v>
                </c:pt>
                <c:pt idx="8">
                  <c:v>15614</c:v>
                </c:pt>
                <c:pt idx="9">
                  <c:v>17939</c:v>
                </c:pt>
                <c:pt idx="10">
                  <c:v>18221</c:v>
                </c:pt>
                <c:pt idx="11">
                  <c:v>21072</c:v>
                </c:pt>
                <c:pt idx="12">
                  <c:v>23633</c:v>
                </c:pt>
                <c:pt idx="13">
                  <c:v>25916</c:v>
                </c:pt>
                <c:pt idx="14">
                  <c:v>27490</c:v>
                </c:pt>
                <c:pt idx="15">
                  <c:v>27563</c:v>
                </c:pt>
                <c:pt idx="16">
                  <c:v>28942</c:v>
                </c:pt>
                <c:pt idx="17">
                  <c:v>29886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'AL'!$C$30</c:f>
              <c:strCache>
                <c:ptCount val="1"/>
                <c:pt idx="0">
                  <c:v>German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'AL'!$O$31:$O$48</c:f>
              <c:numCache>
                <c:ptCount val="18"/>
                <c:pt idx="0">
                  <c:v>5548</c:v>
                </c:pt>
                <c:pt idx="1">
                  <c:v>5765</c:v>
                </c:pt>
                <c:pt idx="2">
                  <c:v>6245</c:v>
                </c:pt>
                <c:pt idx="3">
                  <c:v>6303</c:v>
                </c:pt>
                <c:pt idx="4">
                  <c:v>6204</c:v>
                </c:pt>
                <c:pt idx="5">
                  <c:v>5901</c:v>
                </c:pt>
                <c:pt idx="6">
                  <c:v>6390</c:v>
                </c:pt>
                <c:pt idx="7">
                  <c:v>6950</c:v>
                </c:pt>
                <c:pt idx="8">
                  <c:v>7013</c:v>
                </c:pt>
                <c:pt idx="9">
                  <c:v>8446</c:v>
                </c:pt>
                <c:pt idx="10">
                  <c:v>8692</c:v>
                </c:pt>
                <c:pt idx="11">
                  <c:v>9551</c:v>
                </c:pt>
                <c:pt idx="12">
                  <c:v>10192</c:v>
                </c:pt>
                <c:pt idx="13">
                  <c:v>10561</c:v>
                </c:pt>
                <c:pt idx="14">
                  <c:v>10719</c:v>
                </c:pt>
                <c:pt idx="15">
                  <c:v>10634</c:v>
                </c:pt>
                <c:pt idx="16">
                  <c:v>10832</c:v>
                </c:pt>
                <c:pt idx="17">
                  <c:v>10857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'AL'!$C$52</c:f>
              <c:strCache>
                <c:ptCount val="1"/>
                <c:pt idx="0">
                  <c:v>Spanish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'AL'!$O$53:$O$70</c:f>
              <c:numCache>
                <c:ptCount val="18"/>
                <c:pt idx="0">
                  <c:v>7629</c:v>
                </c:pt>
                <c:pt idx="1">
                  <c:v>7334</c:v>
                </c:pt>
                <c:pt idx="2">
                  <c:v>7055</c:v>
                </c:pt>
                <c:pt idx="3">
                  <c:v>6951</c:v>
                </c:pt>
                <c:pt idx="4">
                  <c:v>6520</c:v>
                </c:pt>
                <c:pt idx="5">
                  <c:v>6230</c:v>
                </c:pt>
                <c:pt idx="6">
                  <c:v>5966</c:v>
                </c:pt>
                <c:pt idx="7">
                  <c:v>5781</c:v>
                </c:pt>
                <c:pt idx="8">
                  <c:v>5572</c:v>
                </c:pt>
                <c:pt idx="9">
                  <c:v>5530</c:v>
                </c:pt>
                <c:pt idx="10">
                  <c:v>5632</c:v>
                </c:pt>
                <c:pt idx="11">
                  <c:v>5782</c:v>
                </c:pt>
                <c:pt idx="12">
                  <c:v>5653</c:v>
                </c:pt>
                <c:pt idx="13">
                  <c:v>5826</c:v>
                </c:pt>
                <c:pt idx="14">
                  <c:v>5232</c:v>
                </c:pt>
                <c:pt idx="15">
                  <c:v>4837</c:v>
                </c:pt>
                <c:pt idx="16">
                  <c:v>4740</c:v>
                </c:pt>
                <c:pt idx="17">
                  <c:v>4850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'AL'!$C$86</c:f>
              <c:strCache>
                <c:ptCount val="1"/>
                <c:pt idx="0">
                  <c:v>Physics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'AL'!$O$87:$O$104</c:f>
              <c:numCache>
                <c:ptCount val="18"/>
                <c:pt idx="0">
                  <c:v>30976</c:v>
                </c:pt>
                <c:pt idx="1">
                  <c:v>29436</c:v>
                </c:pt>
                <c:pt idx="2">
                  <c:v>28096</c:v>
                </c:pt>
                <c:pt idx="3">
                  <c:v>27466</c:v>
                </c:pt>
                <c:pt idx="4">
                  <c:v>27368</c:v>
                </c:pt>
                <c:pt idx="5">
                  <c:v>28119</c:v>
                </c:pt>
                <c:pt idx="6">
                  <c:v>28698</c:v>
                </c:pt>
                <c:pt idx="7">
                  <c:v>30583</c:v>
                </c:pt>
                <c:pt idx="8">
                  <c:v>31543</c:v>
                </c:pt>
                <c:pt idx="9">
                  <c:v>30701</c:v>
                </c:pt>
                <c:pt idx="10">
                  <c:v>32059</c:v>
                </c:pt>
                <c:pt idx="11">
                  <c:v>33880</c:v>
                </c:pt>
                <c:pt idx="12">
                  <c:v>34244</c:v>
                </c:pt>
                <c:pt idx="13">
                  <c:v>33508</c:v>
                </c:pt>
                <c:pt idx="14">
                  <c:v>32801</c:v>
                </c:pt>
                <c:pt idx="15">
                  <c:v>34802</c:v>
                </c:pt>
                <c:pt idx="16">
                  <c:v>36147</c:v>
                </c:pt>
                <c:pt idx="17">
                  <c:v>38168</c:v>
                </c:pt>
              </c:numCache>
            </c:numRef>
          </c:val>
          <c:smooth val="0"/>
        </c:ser>
        <c:marker val="1"/>
        <c:axId val="17103438"/>
        <c:axId val="19713215"/>
      </c:lineChart>
      <c:catAx>
        <c:axId val="1710343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9713215"/>
        <c:crosses val="autoZero"/>
        <c:auto val="1"/>
        <c:lblOffset val="100"/>
        <c:noMultiLvlLbl val="0"/>
      </c:catAx>
      <c:valAx>
        <c:axId val="1971321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high"/>
        <c:crossAx val="17103438"/>
        <c:crossesAt val="20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.37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June 10 - A* as % of A+A*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5"/>
          <c:w val="0.99225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36"/>
            <c:invertIfNegative val="0"/>
            <c:spPr>
              <a:solidFill>
                <a:srgbClr val="000080"/>
              </a:solidFill>
            </c:spPr>
          </c:dPt>
          <c:cat>
            <c:strRef>
              <c:f>calcs!$R$25:$R$61</c:f>
              <c:strCache>
                <c:ptCount val="37"/>
                <c:pt idx="0">
                  <c:v>Media / Film </c:v>
                </c:pt>
                <c:pt idx="1">
                  <c:v>ICT</c:v>
                </c:pt>
                <c:pt idx="3">
                  <c:v>French</c:v>
                </c:pt>
                <c:pt idx="5">
                  <c:v>Music</c:v>
                </c:pt>
                <c:pt idx="6">
                  <c:v>Computing</c:v>
                </c:pt>
                <c:pt idx="7">
                  <c:v>Religious Stu</c:v>
                </c:pt>
                <c:pt idx="8">
                  <c:v>Business Stud</c:v>
                </c:pt>
                <c:pt idx="9">
                  <c:v>Spanish</c:v>
                </c:pt>
                <c:pt idx="10">
                  <c:v>All Other Sub</c:v>
                </c:pt>
                <c:pt idx="11">
                  <c:v>Geography</c:v>
                </c:pt>
                <c:pt idx="12">
                  <c:v>Economics</c:v>
                </c:pt>
                <c:pt idx="13">
                  <c:v>German</c:v>
                </c:pt>
                <c:pt idx="14">
                  <c:v>Classical Sub</c:v>
                </c:pt>
                <c:pt idx="15">
                  <c:v>History</c:v>
                </c:pt>
                <c:pt idx="16">
                  <c:v>Political Stu</c:v>
                </c:pt>
                <c:pt idx="17">
                  <c:v>Chemistry</c:v>
                </c:pt>
                <c:pt idx="18">
                  <c:v>Sociology</c:v>
                </c:pt>
                <c:pt idx="19">
                  <c:v>Sport / PE St</c:v>
                </c:pt>
                <c:pt idx="20">
                  <c:v>Law</c:v>
                </c:pt>
                <c:pt idx="21">
                  <c:v>Critical Thin</c:v>
                </c:pt>
                <c:pt idx="22">
                  <c:v>Psychology</c:v>
                </c:pt>
                <c:pt idx="23">
                  <c:v>Biology</c:v>
                </c:pt>
                <c:pt idx="24">
                  <c:v>Drama</c:v>
                </c:pt>
                <c:pt idx="25">
                  <c:v>Technology Su</c:v>
                </c:pt>
                <c:pt idx="26">
                  <c:v>Physics</c:v>
                </c:pt>
                <c:pt idx="27">
                  <c:v>Science Subje</c:v>
                </c:pt>
                <c:pt idx="28">
                  <c:v>English (1)</c:v>
                </c:pt>
                <c:pt idx="29">
                  <c:v>Communication</c:v>
                </c:pt>
                <c:pt idx="30">
                  <c:v>Performing / </c:v>
                </c:pt>
                <c:pt idx="31">
                  <c:v>General Studi</c:v>
                </c:pt>
                <c:pt idx="32">
                  <c:v>Mathematics</c:v>
                </c:pt>
                <c:pt idx="33">
                  <c:v>Art and Desig</c:v>
                </c:pt>
                <c:pt idx="34">
                  <c:v>Maths (Further)</c:v>
                </c:pt>
                <c:pt idx="36">
                  <c:v>All Subjects</c:v>
                </c:pt>
              </c:strCache>
            </c:strRef>
          </c:cat>
          <c:val>
            <c:numRef>
              <c:f>calcs!$S$25:$S$61</c:f>
              <c:numCache>
                <c:ptCount val="37"/>
                <c:pt idx="0">
                  <c:v>0.14400000000000002</c:v>
                </c:pt>
                <c:pt idx="1">
                  <c:v>0.17699115044247787</c:v>
                </c:pt>
                <c:pt idx="3">
                  <c:v>0.1969309462915601</c:v>
                </c:pt>
                <c:pt idx="5">
                  <c:v>0.20942408376963348</c:v>
                </c:pt>
                <c:pt idx="6">
                  <c:v>0.21472392638036808</c:v>
                </c:pt>
                <c:pt idx="7">
                  <c:v>0.21818181818181817</c:v>
                </c:pt>
                <c:pt idx="8">
                  <c:v>0.22023809523809523</c:v>
                </c:pt>
                <c:pt idx="9">
                  <c:v>0.22135416666666669</c:v>
                </c:pt>
                <c:pt idx="10">
                  <c:v>0.22459893048128343</c:v>
                </c:pt>
                <c:pt idx="11">
                  <c:v>0.2251655629139073</c:v>
                </c:pt>
                <c:pt idx="12">
                  <c:v>0.23978201634877383</c:v>
                </c:pt>
                <c:pt idx="13">
                  <c:v>0.24264705882352944</c:v>
                </c:pt>
                <c:pt idx="14">
                  <c:v>0.2513089005235602</c:v>
                </c:pt>
                <c:pt idx="15">
                  <c:v>0.2527075812274368</c:v>
                </c:pt>
                <c:pt idx="16">
                  <c:v>0.257396449704142</c:v>
                </c:pt>
                <c:pt idx="17">
                  <c:v>0.26589595375722547</c:v>
                </c:pt>
                <c:pt idx="18">
                  <c:v>0.2660098522167488</c:v>
                </c:pt>
                <c:pt idx="19">
                  <c:v>0.267515923566879</c:v>
                </c:pt>
                <c:pt idx="20">
                  <c:v>0.270935960591133</c:v>
                </c:pt>
                <c:pt idx="21">
                  <c:v>0.27272727272727276</c:v>
                </c:pt>
                <c:pt idx="22">
                  <c:v>0.27807486631016043</c:v>
                </c:pt>
                <c:pt idx="23">
                  <c:v>0.2807017543859649</c:v>
                </c:pt>
                <c:pt idx="24">
                  <c:v>0.288659793814433</c:v>
                </c:pt>
                <c:pt idx="25">
                  <c:v>0.29775280898876405</c:v>
                </c:pt>
                <c:pt idx="26">
                  <c:v>0.3130699088145896</c:v>
                </c:pt>
                <c:pt idx="27">
                  <c:v>0.31353135313531355</c:v>
                </c:pt>
                <c:pt idx="28">
                  <c:v>0.3203463203463203</c:v>
                </c:pt>
                <c:pt idx="29">
                  <c:v>0.32663316582914576</c:v>
                </c:pt>
                <c:pt idx="30">
                  <c:v>0.3296089385474861</c:v>
                </c:pt>
                <c:pt idx="31">
                  <c:v>0.3384615384615385</c:v>
                </c:pt>
                <c:pt idx="32">
                  <c:v>0.38392857142857145</c:v>
                </c:pt>
                <c:pt idx="33">
                  <c:v>0.41955835962145116</c:v>
                </c:pt>
                <c:pt idx="34">
                  <c:v>0.5085034013605442</c:v>
                </c:pt>
                <c:pt idx="36">
                  <c:v>0.3</c:v>
                </c:pt>
              </c:numCache>
            </c:numRef>
          </c:val>
        </c:ser>
        <c:axId val="43201208"/>
        <c:axId val="53266553"/>
      </c:barChart>
      <c:catAx>
        <c:axId val="4320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140000"/>
          <a:lstStyle/>
          <a:p>
            <a:pPr>
              <a:defRPr lang="en-US" cap="none" sz="8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3266553"/>
        <c:crosses val="autoZero"/>
        <c:auto val="1"/>
        <c:lblOffset val="100"/>
        <c:tickLblSkip val="1"/>
        <c:noMultiLvlLbl val="0"/>
      </c:catAx>
      <c:valAx>
        <c:axId val="53266553"/>
        <c:scaling>
          <c:orientation val="minMax"/>
          <c:max val="0.5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012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 and A* as % of entries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75"/>
          <c:w val="0.911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calcs!$V$24</c:f>
              <c:strCache>
                <c:ptCount val="1"/>
                <c:pt idx="0">
                  <c:v>A*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calcs!$U$25:$U$61</c:f>
              <c:strCache>
                <c:ptCount val="37"/>
                <c:pt idx="0">
                  <c:v>ICT</c:v>
                </c:pt>
                <c:pt idx="1">
                  <c:v>Media / Film </c:v>
                </c:pt>
                <c:pt idx="2">
                  <c:v>General Studi</c:v>
                </c:pt>
                <c:pt idx="3">
                  <c:v>Critical Thin</c:v>
                </c:pt>
                <c:pt idx="4">
                  <c:v>Sport / PE St</c:v>
                </c:pt>
                <c:pt idx="5">
                  <c:v>Computing</c:v>
                </c:pt>
                <c:pt idx="6">
                  <c:v>Business Stud</c:v>
                </c:pt>
                <c:pt idx="7">
                  <c:v>Technology Su</c:v>
                </c:pt>
                <c:pt idx="8">
                  <c:v>Performing / </c:v>
                </c:pt>
                <c:pt idx="9">
                  <c:v>Psychology</c:v>
                </c:pt>
                <c:pt idx="10">
                  <c:v>All Other Sub</c:v>
                </c:pt>
                <c:pt idx="11">
                  <c:v>Music</c:v>
                </c:pt>
                <c:pt idx="12">
                  <c:v>Drama</c:v>
                </c:pt>
                <c:pt idx="13">
                  <c:v>Communication</c:v>
                </c:pt>
                <c:pt idx="14">
                  <c:v>Law</c:v>
                </c:pt>
                <c:pt idx="15">
                  <c:v>Sociology</c:v>
                </c:pt>
                <c:pt idx="16">
                  <c:v>English (1)</c:v>
                </c:pt>
                <c:pt idx="17">
                  <c:v>Religious Stu</c:v>
                </c:pt>
                <c:pt idx="18">
                  <c:v>History</c:v>
                </c:pt>
                <c:pt idx="19">
                  <c:v>Biology</c:v>
                </c:pt>
                <c:pt idx="20">
                  <c:v>Geography</c:v>
                </c:pt>
                <c:pt idx="21">
                  <c:v>Science Subje</c:v>
                </c:pt>
                <c:pt idx="22">
                  <c:v>Art and Desig</c:v>
                </c:pt>
                <c:pt idx="23">
                  <c:v>Physics</c:v>
                </c:pt>
                <c:pt idx="24">
                  <c:v>Political Stu</c:v>
                </c:pt>
                <c:pt idx="25">
                  <c:v>Chemistry</c:v>
                </c:pt>
                <c:pt idx="26">
                  <c:v>Economics</c:v>
                </c:pt>
                <c:pt idx="27">
                  <c:v>Classical Sub</c:v>
                </c:pt>
                <c:pt idx="29">
                  <c:v>Spanish</c:v>
                </c:pt>
                <c:pt idx="30">
                  <c:v>French</c:v>
                </c:pt>
                <c:pt idx="31">
                  <c:v>German</c:v>
                </c:pt>
                <c:pt idx="33">
                  <c:v>Mathematics</c:v>
                </c:pt>
                <c:pt idx="34">
                  <c:v>Maths (Further)</c:v>
                </c:pt>
                <c:pt idx="36">
                  <c:v>All Subjects</c:v>
                </c:pt>
              </c:strCache>
            </c:strRef>
          </c:cat>
          <c:val>
            <c:numRef>
              <c:f>calcs!$V$25:$V$61</c:f>
              <c:numCache>
                <c:ptCount val="37"/>
                <c:pt idx="0">
                  <c:v>2</c:v>
                </c:pt>
                <c:pt idx="1">
                  <c:v>1.8</c:v>
                </c:pt>
                <c:pt idx="2">
                  <c:v>4.4</c:v>
                </c:pt>
                <c:pt idx="3">
                  <c:v>3.6</c:v>
                </c:pt>
                <c:pt idx="4">
                  <c:v>4.2</c:v>
                </c:pt>
                <c:pt idx="5">
                  <c:v>3.5</c:v>
                </c:pt>
                <c:pt idx="6">
                  <c:v>3.7</c:v>
                </c:pt>
                <c:pt idx="7">
                  <c:v>5.3</c:v>
                </c:pt>
                <c:pt idx="8">
                  <c:v>5.9</c:v>
                </c:pt>
                <c:pt idx="9">
                  <c:v>5.2</c:v>
                </c:pt>
                <c:pt idx="10">
                  <c:v>4.2</c:v>
                </c:pt>
                <c:pt idx="11">
                  <c:v>4</c:v>
                </c:pt>
                <c:pt idx="12">
                  <c:v>5.6</c:v>
                </c:pt>
                <c:pt idx="13">
                  <c:v>6.5</c:v>
                </c:pt>
                <c:pt idx="14">
                  <c:v>5.5</c:v>
                </c:pt>
                <c:pt idx="15">
                  <c:v>5.4</c:v>
                </c:pt>
                <c:pt idx="16">
                  <c:v>7.4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6.8</c:v>
                </c:pt>
                <c:pt idx="21">
                  <c:v>9.5</c:v>
                </c:pt>
                <c:pt idx="22">
                  <c:v>13.3</c:v>
                </c:pt>
                <c:pt idx="23">
                  <c:v>10.3</c:v>
                </c:pt>
                <c:pt idx="24">
                  <c:v>8.7</c:v>
                </c:pt>
                <c:pt idx="25">
                  <c:v>9.2</c:v>
                </c:pt>
                <c:pt idx="26">
                  <c:v>8.8</c:v>
                </c:pt>
                <c:pt idx="27">
                  <c:v>9.6</c:v>
                </c:pt>
                <c:pt idx="29">
                  <c:v>8.5</c:v>
                </c:pt>
                <c:pt idx="30">
                  <c:v>7.7</c:v>
                </c:pt>
                <c:pt idx="31">
                  <c:v>9.9</c:v>
                </c:pt>
                <c:pt idx="33">
                  <c:v>17.2</c:v>
                </c:pt>
                <c:pt idx="34">
                  <c:v>29.9</c:v>
                </c:pt>
                <c:pt idx="36">
                  <c:v>8.1</c:v>
                </c:pt>
              </c:numCache>
            </c:numRef>
          </c:val>
        </c:ser>
        <c:ser>
          <c:idx val="1"/>
          <c:order val="1"/>
          <c:tx>
            <c:strRef>
              <c:f>calcs!$W$24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calcs!$U$25:$U$61</c:f>
              <c:strCache>
                <c:ptCount val="37"/>
                <c:pt idx="0">
                  <c:v>ICT</c:v>
                </c:pt>
                <c:pt idx="1">
                  <c:v>Media / Film </c:v>
                </c:pt>
                <c:pt idx="2">
                  <c:v>General Studi</c:v>
                </c:pt>
                <c:pt idx="3">
                  <c:v>Critical Thin</c:v>
                </c:pt>
                <c:pt idx="4">
                  <c:v>Sport / PE St</c:v>
                </c:pt>
                <c:pt idx="5">
                  <c:v>Computing</c:v>
                </c:pt>
                <c:pt idx="6">
                  <c:v>Business Stud</c:v>
                </c:pt>
                <c:pt idx="7">
                  <c:v>Technology Su</c:v>
                </c:pt>
                <c:pt idx="8">
                  <c:v>Performing / </c:v>
                </c:pt>
                <c:pt idx="9">
                  <c:v>Psychology</c:v>
                </c:pt>
                <c:pt idx="10">
                  <c:v>All Other Sub</c:v>
                </c:pt>
                <c:pt idx="11">
                  <c:v>Music</c:v>
                </c:pt>
                <c:pt idx="12">
                  <c:v>Drama</c:v>
                </c:pt>
                <c:pt idx="13">
                  <c:v>Communication</c:v>
                </c:pt>
                <c:pt idx="14">
                  <c:v>Law</c:v>
                </c:pt>
                <c:pt idx="15">
                  <c:v>Sociology</c:v>
                </c:pt>
                <c:pt idx="16">
                  <c:v>English (1)</c:v>
                </c:pt>
                <c:pt idx="17">
                  <c:v>Religious Stu</c:v>
                </c:pt>
                <c:pt idx="18">
                  <c:v>History</c:v>
                </c:pt>
                <c:pt idx="19">
                  <c:v>Biology</c:v>
                </c:pt>
                <c:pt idx="20">
                  <c:v>Geography</c:v>
                </c:pt>
                <c:pt idx="21">
                  <c:v>Science Subje</c:v>
                </c:pt>
                <c:pt idx="22">
                  <c:v>Art and Desig</c:v>
                </c:pt>
                <c:pt idx="23">
                  <c:v>Physics</c:v>
                </c:pt>
                <c:pt idx="24">
                  <c:v>Political Stu</c:v>
                </c:pt>
                <c:pt idx="25">
                  <c:v>Chemistry</c:v>
                </c:pt>
                <c:pt idx="26">
                  <c:v>Economics</c:v>
                </c:pt>
                <c:pt idx="27">
                  <c:v>Classical Sub</c:v>
                </c:pt>
                <c:pt idx="29">
                  <c:v>Spanish</c:v>
                </c:pt>
                <c:pt idx="30">
                  <c:v>French</c:v>
                </c:pt>
                <c:pt idx="31">
                  <c:v>German</c:v>
                </c:pt>
                <c:pt idx="33">
                  <c:v>Mathematics</c:v>
                </c:pt>
                <c:pt idx="34">
                  <c:v>Maths (Further)</c:v>
                </c:pt>
                <c:pt idx="36">
                  <c:v>All Subjects</c:v>
                </c:pt>
              </c:strCache>
            </c:strRef>
          </c:cat>
          <c:val>
            <c:numRef>
              <c:f>calcs!$W$25:$W$61</c:f>
              <c:numCache>
                <c:ptCount val="37"/>
                <c:pt idx="0">
                  <c:v>9.3</c:v>
                </c:pt>
                <c:pt idx="1">
                  <c:v>10.7</c:v>
                </c:pt>
                <c:pt idx="2">
                  <c:v>8.6</c:v>
                </c:pt>
                <c:pt idx="3">
                  <c:v>9.6</c:v>
                </c:pt>
                <c:pt idx="4">
                  <c:v>11.5</c:v>
                </c:pt>
                <c:pt idx="5">
                  <c:v>12.8</c:v>
                </c:pt>
                <c:pt idx="6">
                  <c:v>13.1</c:v>
                </c:pt>
                <c:pt idx="7">
                  <c:v>12.5</c:v>
                </c:pt>
                <c:pt idx="8">
                  <c:v>12</c:v>
                </c:pt>
                <c:pt idx="9">
                  <c:v>13.5</c:v>
                </c:pt>
                <c:pt idx="10">
                  <c:v>14.5</c:v>
                </c:pt>
                <c:pt idx="11">
                  <c:v>15.1</c:v>
                </c:pt>
                <c:pt idx="12">
                  <c:v>13.8</c:v>
                </c:pt>
                <c:pt idx="13">
                  <c:v>13.4</c:v>
                </c:pt>
                <c:pt idx="14">
                  <c:v>14.8</c:v>
                </c:pt>
                <c:pt idx="15">
                  <c:v>14.9</c:v>
                </c:pt>
                <c:pt idx="16">
                  <c:v>15.7</c:v>
                </c:pt>
                <c:pt idx="17">
                  <c:v>21.5</c:v>
                </c:pt>
                <c:pt idx="18">
                  <c:v>20.7</c:v>
                </c:pt>
                <c:pt idx="19">
                  <c:v>20.5</c:v>
                </c:pt>
                <c:pt idx="20">
                  <c:v>23.4</c:v>
                </c:pt>
                <c:pt idx="21">
                  <c:v>20.8</c:v>
                </c:pt>
                <c:pt idx="22">
                  <c:v>18.4</c:v>
                </c:pt>
                <c:pt idx="23">
                  <c:v>22.6</c:v>
                </c:pt>
                <c:pt idx="24">
                  <c:v>25.1</c:v>
                </c:pt>
                <c:pt idx="25">
                  <c:v>25.4</c:v>
                </c:pt>
                <c:pt idx="26">
                  <c:v>27.9</c:v>
                </c:pt>
                <c:pt idx="27">
                  <c:v>28.6</c:v>
                </c:pt>
                <c:pt idx="29">
                  <c:v>29.9</c:v>
                </c:pt>
                <c:pt idx="30">
                  <c:v>31.4</c:v>
                </c:pt>
                <c:pt idx="31">
                  <c:v>30.9</c:v>
                </c:pt>
                <c:pt idx="33">
                  <c:v>27.6</c:v>
                </c:pt>
                <c:pt idx="34">
                  <c:v>28.9</c:v>
                </c:pt>
                <c:pt idx="36">
                  <c:v>18.9</c:v>
                </c:pt>
              </c:numCache>
            </c:numRef>
          </c:val>
        </c:ser>
        <c:axId val="9636930"/>
        <c:axId val="19623507"/>
      </c:barChart>
      <c:catAx>
        <c:axId val="96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9623507"/>
        <c:crosses val="autoZero"/>
        <c:auto val="1"/>
        <c:lblOffset val="100"/>
        <c:tickLblSkip val="1"/>
        <c:noMultiLvlLbl val="0"/>
      </c:catAx>
      <c:valAx>
        <c:axId val="19623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369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 entries 2002 - 2010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225"/>
          <c:w val="0.90675"/>
          <c:h val="0.946"/>
        </c:manualLayout>
      </c:layout>
      <c:lineChart>
        <c:grouping val="standard"/>
        <c:varyColors val="0"/>
        <c:ser>
          <c:idx val="0"/>
          <c:order val="0"/>
          <c:tx>
            <c:strRef>
              <c:f>'AL'!$C$8</c:f>
              <c:strCache>
                <c:ptCount val="1"/>
                <c:pt idx="0">
                  <c:v>French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'AL'!$F$9:$F$17</c:f>
              <c:numCache>
                <c:ptCount val="9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</c:numCache>
            </c:numRef>
          </c:cat>
          <c:val>
            <c:numRef>
              <c:f>'AL'!$O$9:$O$17</c:f>
              <c:numCache>
                <c:ptCount val="9"/>
                <c:pt idx="0">
                  <c:v>13850</c:v>
                </c:pt>
                <c:pt idx="1">
                  <c:v>14333</c:v>
                </c:pt>
                <c:pt idx="2">
                  <c:v>14885</c:v>
                </c:pt>
                <c:pt idx="3">
                  <c:v>14477</c:v>
                </c:pt>
                <c:pt idx="4">
                  <c:v>14650</c:v>
                </c:pt>
                <c:pt idx="5">
                  <c:v>14484</c:v>
                </c:pt>
                <c:pt idx="6">
                  <c:v>15149</c:v>
                </c:pt>
                <c:pt idx="7">
                  <c:v>15531</c:v>
                </c:pt>
                <c:pt idx="8">
                  <c:v>15614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'AL'!$C$30</c:f>
              <c:strCache>
                <c:ptCount val="1"/>
                <c:pt idx="0">
                  <c:v>German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'AL'!$F$9:$F$17</c:f>
              <c:numCache>
                <c:ptCount val="9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</c:numCache>
            </c:numRef>
          </c:cat>
          <c:val>
            <c:numRef>
              <c:f>'AL'!$O$31:$O$39</c:f>
              <c:numCache>
                <c:ptCount val="9"/>
                <c:pt idx="0">
                  <c:v>5548</c:v>
                </c:pt>
                <c:pt idx="1">
                  <c:v>5765</c:v>
                </c:pt>
                <c:pt idx="2">
                  <c:v>6245</c:v>
                </c:pt>
                <c:pt idx="3">
                  <c:v>6303</c:v>
                </c:pt>
                <c:pt idx="4">
                  <c:v>6204</c:v>
                </c:pt>
                <c:pt idx="5">
                  <c:v>5901</c:v>
                </c:pt>
                <c:pt idx="6">
                  <c:v>6390</c:v>
                </c:pt>
                <c:pt idx="7">
                  <c:v>6950</c:v>
                </c:pt>
                <c:pt idx="8">
                  <c:v>7013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'AL'!$C$52</c:f>
              <c:strCache>
                <c:ptCount val="1"/>
                <c:pt idx="0">
                  <c:v>Spanish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'AL'!$F$9:$F$17</c:f>
              <c:numCache>
                <c:ptCount val="9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</c:numCache>
            </c:numRef>
          </c:cat>
          <c:val>
            <c:numRef>
              <c:f>'AL'!$O$53:$O$61</c:f>
              <c:numCache>
                <c:ptCount val="9"/>
                <c:pt idx="0">
                  <c:v>7629</c:v>
                </c:pt>
                <c:pt idx="1">
                  <c:v>7334</c:v>
                </c:pt>
                <c:pt idx="2">
                  <c:v>7055</c:v>
                </c:pt>
                <c:pt idx="3">
                  <c:v>6951</c:v>
                </c:pt>
                <c:pt idx="4">
                  <c:v>6520</c:v>
                </c:pt>
                <c:pt idx="5">
                  <c:v>6230</c:v>
                </c:pt>
                <c:pt idx="6">
                  <c:v>5966</c:v>
                </c:pt>
                <c:pt idx="7">
                  <c:v>5781</c:v>
                </c:pt>
                <c:pt idx="8">
                  <c:v>5572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'AL'!$C$86</c:f>
              <c:strCache>
                <c:ptCount val="1"/>
                <c:pt idx="0">
                  <c:v>Physics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'AL'!$F$9:$F$17</c:f>
              <c:numCache>
                <c:ptCount val="9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</c:numCache>
            </c:numRef>
          </c:cat>
          <c:val>
            <c:numRef>
              <c:f>'AL'!$O$87:$O$95</c:f>
              <c:numCache>
                <c:ptCount val="9"/>
                <c:pt idx="0">
                  <c:v>30976</c:v>
                </c:pt>
                <c:pt idx="1">
                  <c:v>29436</c:v>
                </c:pt>
                <c:pt idx="2">
                  <c:v>28096</c:v>
                </c:pt>
                <c:pt idx="3">
                  <c:v>27466</c:v>
                </c:pt>
                <c:pt idx="4">
                  <c:v>27368</c:v>
                </c:pt>
                <c:pt idx="5">
                  <c:v>28119</c:v>
                </c:pt>
                <c:pt idx="6">
                  <c:v>28698</c:v>
                </c:pt>
                <c:pt idx="7">
                  <c:v>30583</c:v>
                </c:pt>
                <c:pt idx="8">
                  <c:v>31543</c:v>
                </c:pt>
              </c:numCache>
            </c:numRef>
          </c:val>
          <c:smooth val="0"/>
        </c:ser>
        <c:marker val="1"/>
        <c:axId val="42393836"/>
        <c:axId val="46000205"/>
      </c:lineChart>
      <c:catAx>
        <c:axId val="4239383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6000205"/>
        <c:crosses val="autoZero"/>
        <c:auto val="1"/>
        <c:lblOffset val="100"/>
        <c:noMultiLvlLbl val="0"/>
      </c:catAx>
      <c:valAx>
        <c:axId val="46000205"/>
        <c:scaling>
          <c:orientation val="minMax"/>
          <c:max val="50000"/>
        </c:scaling>
        <c:axPos val="r"/>
        <c:majorGridlines/>
        <c:delete val="0"/>
        <c:numFmt formatCode="General" sourceLinked="1"/>
        <c:majorTickMark val="out"/>
        <c:minorTickMark val="none"/>
        <c:tickLblPos val="high"/>
        <c:crossAx val="42393836"/>
        <c:crossesAt val="20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51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no students each grade AS French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4025"/>
          <c:w val="0.84575"/>
          <c:h val="0.83825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'AS'!$P$17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'AS'!$Q$17:$V$17</c:f>
              <c:numCache>
                <c:ptCount val="6"/>
                <c:pt idx="0">
                  <c:v>5795.642999999999</c:v>
                </c:pt>
                <c:pt idx="1">
                  <c:v>4408.268999999999</c:v>
                </c:pt>
                <c:pt idx="2">
                  <c:v>4184.499</c:v>
                </c:pt>
                <c:pt idx="3">
                  <c:v>3244.665</c:v>
                </c:pt>
                <c:pt idx="4">
                  <c:v>2416.716</c:v>
                </c:pt>
                <c:pt idx="5">
                  <c:v>2327.208</c:v>
                </c:pt>
              </c:numCache>
            </c:numRef>
          </c:val>
        </c:ser>
        <c:ser>
          <c:idx val="7"/>
          <c:order val="1"/>
          <c:tx>
            <c:strRef>
              <c:f>'AS'!$P$16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'AS'!$Q$16:$V$16</c:f>
              <c:numCache>
                <c:ptCount val="6"/>
                <c:pt idx="0">
                  <c:v>5632.38</c:v>
                </c:pt>
                <c:pt idx="1">
                  <c:v>4267.611</c:v>
                </c:pt>
                <c:pt idx="2">
                  <c:v>4115.97</c:v>
                </c:pt>
                <c:pt idx="3">
                  <c:v>3357.765</c:v>
                </c:pt>
                <c:pt idx="4">
                  <c:v>2382.93</c:v>
                </c:pt>
                <c:pt idx="5">
                  <c:v>1906.3440000000003</c:v>
                </c:pt>
              </c:numCache>
            </c:numRef>
          </c:val>
        </c:ser>
        <c:ser>
          <c:idx val="6"/>
          <c:order val="2"/>
          <c:tx>
            <c:strRef>
              <c:f>'AS'!$P$15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'AS'!$Q$15:$V$15</c:f>
              <c:numCache>
                <c:ptCount val="6"/>
                <c:pt idx="0">
                  <c:v>5559.294</c:v>
                </c:pt>
                <c:pt idx="1">
                  <c:v>4123.314</c:v>
                </c:pt>
                <c:pt idx="2">
                  <c:v>3836.118</c:v>
                </c:pt>
                <c:pt idx="3">
                  <c:v>3015.558</c:v>
                </c:pt>
                <c:pt idx="4">
                  <c:v>2112.942</c:v>
                </c:pt>
                <c:pt idx="5">
                  <c:v>1866.774</c:v>
                </c:pt>
              </c:numCache>
            </c:numRef>
          </c:val>
        </c:ser>
        <c:ser>
          <c:idx val="5"/>
          <c:order val="3"/>
          <c:tx>
            <c:strRef>
              <c:f>'AS'!$P$14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'AS'!$Q$14:$V$14</c:f>
              <c:numCache>
                <c:ptCount val="6"/>
                <c:pt idx="0">
                  <c:v>5667.423000000001</c:v>
                </c:pt>
                <c:pt idx="1">
                  <c:v>4161.687</c:v>
                </c:pt>
                <c:pt idx="2">
                  <c:v>3952.5569999999993</c:v>
                </c:pt>
                <c:pt idx="3">
                  <c:v>3116.0370000000003</c:v>
                </c:pt>
                <c:pt idx="4">
                  <c:v>2216.778</c:v>
                </c:pt>
                <c:pt idx="5">
                  <c:v>1798.5179999999998</c:v>
                </c:pt>
              </c:numCache>
            </c:numRef>
          </c:val>
        </c:ser>
        <c:ser>
          <c:idx val="4"/>
          <c:order val="4"/>
          <c:tx>
            <c:strRef>
              <c:f>'AS'!$P$13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'AS'!$Q$13:$V$13</c:f>
              <c:numCache>
                <c:ptCount val="6"/>
                <c:pt idx="0">
                  <c:v>5811.806</c:v>
                </c:pt>
                <c:pt idx="1">
                  <c:v>4003.237</c:v>
                </c:pt>
                <c:pt idx="2">
                  <c:v>3820.348</c:v>
                </c:pt>
                <c:pt idx="3">
                  <c:v>2966.866</c:v>
                </c:pt>
                <c:pt idx="4">
                  <c:v>2032.1</c:v>
                </c:pt>
                <c:pt idx="5">
                  <c:v>1686.6430000000003</c:v>
                </c:pt>
              </c:numCache>
            </c:numRef>
          </c:val>
        </c:ser>
        <c:ser>
          <c:idx val="3"/>
          <c:order val="5"/>
          <c:tx>
            <c:strRef>
              <c:f>'AS'!$P$12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'AS'!$Q$12:$V$12</c:f>
              <c:numCache>
                <c:ptCount val="6"/>
                <c:pt idx="0">
                  <c:v>6078.871</c:v>
                </c:pt>
                <c:pt idx="1">
                  <c:v>4107.906</c:v>
                </c:pt>
                <c:pt idx="2">
                  <c:v>3796.7010000000005</c:v>
                </c:pt>
                <c:pt idx="3">
                  <c:v>2987.5679999999998</c:v>
                </c:pt>
                <c:pt idx="4">
                  <c:v>2074.7</c:v>
                </c:pt>
                <c:pt idx="5">
                  <c:v>1701.254</c:v>
                </c:pt>
              </c:numCache>
            </c:numRef>
          </c:val>
        </c:ser>
        <c:ser>
          <c:idx val="2"/>
          <c:order val="6"/>
          <c:tx>
            <c:strRef>
              <c:f>'AS'!$P$11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'AS'!$Q$11:$V$11</c:f>
              <c:numCache>
                <c:ptCount val="6"/>
                <c:pt idx="0">
                  <c:v>5750.1</c:v>
                </c:pt>
                <c:pt idx="1">
                  <c:v>3948.402</c:v>
                </c:pt>
                <c:pt idx="2">
                  <c:v>3430.893</c:v>
                </c:pt>
                <c:pt idx="3">
                  <c:v>2702.547</c:v>
                </c:pt>
                <c:pt idx="4">
                  <c:v>1878.366000000002</c:v>
                </c:pt>
                <c:pt idx="5">
                  <c:v>1456.6919999999989</c:v>
                </c:pt>
              </c:numCache>
            </c:numRef>
          </c:val>
        </c:ser>
        <c:ser>
          <c:idx val="1"/>
          <c:order val="7"/>
          <c:tx>
            <c:strRef>
              <c:f>'AS'!$P$10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'AS'!$Q$10:$V$10</c:f>
              <c:numCache>
                <c:ptCount val="6"/>
                <c:pt idx="0">
                  <c:v>5908.697999999999</c:v>
                </c:pt>
                <c:pt idx="1">
                  <c:v>3939.132</c:v>
                </c:pt>
                <c:pt idx="2">
                  <c:v>3499.3260000000005</c:v>
                </c:pt>
                <c:pt idx="3">
                  <c:v>2619.714</c:v>
                </c:pt>
                <c:pt idx="4">
                  <c:v>1759.224</c:v>
                </c:pt>
                <c:pt idx="5">
                  <c:v>1395.906</c:v>
                </c:pt>
              </c:numCache>
            </c:numRef>
          </c:val>
        </c:ser>
        <c:ser>
          <c:idx val="0"/>
          <c:order val="8"/>
          <c:tx>
            <c:strRef>
              <c:f>'AS'!$P$9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'AS'!$Q$9:$V$9</c:f>
              <c:numCache>
                <c:ptCount val="6"/>
                <c:pt idx="0">
                  <c:v>5356.416</c:v>
                </c:pt>
                <c:pt idx="1">
                  <c:v>3745.8720000000003</c:v>
                </c:pt>
                <c:pt idx="2">
                  <c:v>3275.376</c:v>
                </c:pt>
                <c:pt idx="3">
                  <c:v>2497.248</c:v>
                </c:pt>
                <c:pt idx="4">
                  <c:v>1773.4080000000001</c:v>
                </c:pt>
                <c:pt idx="5">
                  <c:v>1447.68</c:v>
                </c:pt>
              </c:numCache>
            </c:numRef>
          </c:val>
        </c:ser>
        <c:axId val="11348662"/>
        <c:axId val="35029095"/>
      </c:barChart>
      <c:catAx>
        <c:axId val="1134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29095"/>
        <c:crosses val="autoZero"/>
        <c:auto val="1"/>
        <c:lblOffset val="100"/>
        <c:noMultiLvlLbl val="0"/>
      </c:catAx>
      <c:valAx>
        <c:axId val="35029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/>
                  <a:t>no. students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486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25"/>
          <c:y val="0.43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no. students each grade AL French 2002-10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9025"/>
          <c:w val="0.83875"/>
          <c:h val="0.893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'AL'!$T$17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'AL'!$U$17:$Y$17</c:f>
              <c:numCache>
                <c:ptCount val="5"/>
                <c:pt idx="0">
                  <c:v>4574.902</c:v>
                </c:pt>
                <c:pt idx="1">
                  <c:v>3934.728</c:v>
                </c:pt>
                <c:pt idx="2">
                  <c:v>3263.3259999999996</c:v>
                </c:pt>
                <c:pt idx="3">
                  <c:v>2154.732</c:v>
                </c:pt>
                <c:pt idx="4">
                  <c:v>1202.278</c:v>
                </c:pt>
              </c:numCache>
            </c:numRef>
          </c:val>
        </c:ser>
        <c:ser>
          <c:idx val="7"/>
          <c:order val="1"/>
          <c:tx>
            <c:strRef>
              <c:f>'AL'!$T$16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'AL'!$U$16:$Y$16</c:f>
              <c:numCache>
                <c:ptCount val="5"/>
                <c:pt idx="0">
                  <c:v>4876.7339999999995</c:v>
                </c:pt>
                <c:pt idx="1">
                  <c:v>4100.183999999999</c:v>
                </c:pt>
                <c:pt idx="2">
                  <c:v>3106.2</c:v>
                </c:pt>
                <c:pt idx="3">
                  <c:v>2065.623</c:v>
                </c:pt>
                <c:pt idx="4">
                  <c:v>1025.0459999999998</c:v>
                </c:pt>
              </c:numCache>
            </c:numRef>
          </c:val>
        </c:ser>
        <c:ser>
          <c:idx val="6"/>
          <c:order val="2"/>
          <c:tx>
            <c:strRef>
              <c:f>'AL'!$T$15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'AL'!$U$15:$Y$15</c:f>
              <c:numCache>
                <c:ptCount val="5"/>
                <c:pt idx="0">
                  <c:v>5059.766</c:v>
                </c:pt>
                <c:pt idx="1">
                  <c:v>4059.9320000000002</c:v>
                </c:pt>
                <c:pt idx="2">
                  <c:v>2999.502</c:v>
                </c:pt>
                <c:pt idx="3">
                  <c:v>1908.774</c:v>
                </c:pt>
                <c:pt idx="4">
                  <c:v>878.6419999999999</c:v>
                </c:pt>
              </c:numCache>
            </c:numRef>
          </c:val>
        </c:ser>
        <c:ser>
          <c:idx val="5"/>
          <c:order val="3"/>
          <c:tx>
            <c:strRef>
              <c:f>'AL'!$T$14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'AL'!$U$14:$Y$14</c:f>
              <c:numCache>
                <c:ptCount val="5"/>
                <c:pt idx="0">
                  <c:v>4765.236</c:v>
                </c:pt>
                <c:pt idx="1">
                  <c:v>3983.1</c:v>
                </c:pt>
                <c:pt idx="2">
                  <c:v>2896.8</c:v>
                </c:pt>
                <c:pt idx="3">
                  <c:v>1796.016</c:v>
                </c:pt>
                <c:pt idx="4">
                  <c:v>811.1039999999999</c:v>
                </c:pt>
              </c:numCache>
            </c:numRef>
          </c:val>
        </c:ser>
        <c:ser>
          <c:idx val="4"/>
          <c:order val="4"/>
          <c:tx>
            <c:strRef>
              <c:f>'AL'!$T$13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'AL'!$U$13:$Y$13</c:f>
              <c:numCache>
                <c:ptCount val="5"/>
                <c:pt idx="0">
                  <c:v>5083.55</c:v>
                </c:pt>
                <c:pt idx="1">
                  <c:v>4014.1</c:v>
                </c:pt>
                <c:pt idx="2">
                  <c:v>2856.75</c:v>
                </c:pt>
                <c:pt idx="3">
                  <c:v>1728.7</c:v>
                </c:pt>
                <c:pt idx="4">
                  <c:v>776.45</c:v>
                </c:pt>
              </c:numCache>
            </c:numRef>
          </c:val>
        </c:ser>
        <c:ser>
          <c:idx val="3"/>
          <c:order val="5"/>
          <c:tx>
            <c:strRef>
              <c:f>'AL'!$T$12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'AL'!$U$12:$Y$12</c:f>
              <c:numCache>
                <c:ptCount val="5"/>
                <c:pt idx="0">
                  <c:v>5255.151</c:v>
                </c:pt>
                <c:pt idx="1">
                  <c:v>4053.56</c:v>
                </c:pt>
                <c:pt idx="2">
                  <c:v>2634.814</c:v>
                </c:pt>
                <c:pt idx="3">
                  <c:v>1679.3319999999999</c:v>
                </c:pt>
                <c:pt idx="4">
                  <c:v>665.942</c:v>
                </c:pt>
              </c:numCache>
            </c:numRef>
          </c:val>
        </c:ser>
        <c:ser>
          <c:idx val="2"/>
          <c:order val="6"/>
          <c:tx>
            <c:strRef>
              <c:f>'AL'!$T$11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'AL'!$U$11:$Y$11</c:f>
              <c:numCache>
                <c:ptCount val="5"/>
                <c:pt idx="0">
                  <c:v>5552.105</c:v>
                </c:pt>
                <c:pt idx="1">
                  <c:v>4123.145</c:v>
                </c:pt>
                <c:pt idx="2">
                  <c:v>2813.265</c:v>
                </c:pt>
                <c:pt idx="3">
                  <c:v>1577.81</c:v>
                </c:pt>
                <c:pt idx="4">
                  <c:v>640.055</c:v>
                </c:pt>
              </c:numCache>
            </c:numRef>
          </c:val>
        </c:ser>
        <c:ser>
          <c:idx val="1"/>
          <c:order val="7"/>
          <c:tx>
            <c:strRef>
              <c:f>'AL'!$T$10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'AL'!$U$10:$Y$10</c:f>
              <c:numCache>
                <c:ptCount val="5"/>
                <c:pt idx="0">
                  <c:v>5532.5380000000005</c:v>
                </c:pt>
                <c:pt idx="1">
                  <c:v>3955.9080000000004</c:v>
                </c:pt>
                <c:pt idx="2">
                  <c:v>2622.9390000000003</c:v>
                </c:pt>
                <c:pt idx="3">
                  <c:v>1504.965</c:v>
                </c:pt>
                <c:pt idx="4">
                  <c:v>587.6529999999999</c:v>
                </c:pt>
              </c:numCache>
            </c:numRef>
          </c:val>
        </c:ser>
        <c:ser>
          <c:idx val="0"/>
          <c:order val="8"/>
          <c:tx>
            <c:strRef>
              <c:f>'AL'!$T$9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'AL'!$U$9:$Y$9</c:f>
              <c:numCache>
                <c:ptCount val="5"/>
                <c:pt idx="0">
                  <c:v>5415.35</c:v>
                </c:pt>
                <c:pt idx="1">
                  <c:v>3947.25</c:v>
                </c:pt>
                <c:pt idx="2">
                  <c:v>2520.7</c:v>
                </c:pt>
                <c:pt idx="3">
                  <c:v>1329.6</c:v>
                </c:pt>
                <c:pt idx="4">
                  <c:v>512.45</c:v>
                </c:pt>
              </c:numCache>
            </c:numRef>
          </c:val>
        </c:ser>
        <c:axId val="46826400"/>
        <c:axId val="18784417"/>
      </c:barChart>
      <c:catAx>
        <c:axId val="4682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84417"/>
        <c:crosses val="autoZero"/>
        <c:auto val="1"/>
        <c:lblOffset val="100"/>
        <c:noMultiLvlLbl val="0"/>
      </c:catAx>
      <c:valAx>
        <c:axId val="18784417"/>
        <c:scaling>
          <c:orientation val="minMax"/>
          <c:max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/>
                  <a:t>no. students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264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328"/>
          <c:w val="0.0775"/>
          <c:h val="0.49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AS entries 2002-10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65"/>
          <c:w val="0.911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'AL'!$C$8</c:f>
              <c:strCache>
                <c:ptCount val="1"/>
                <c:pt idx="0">
                  <c:v>French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'AS'!$D$9:$D$17</c:f>
              <c:numCache>
                <c:ptCount val="9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</c:numCache>
            </c:numRef>
          </c:cat>
          <c:val>
            <c:numRef>
              <c:f>'AS'!$E$9:$E$17</c:f>
              <c:numCache>
                <c:ptCount val="9"/>
                <c:pt idx="0">
                  <c:v>18096</c:v>
                </c:pt>
                <c:pt idx="1">
                  <c:v>19122</c:v>
                </c:pt>
                <c:pt idx="2">
                  <c:v>19167</c:v>
                </c:pt>
                <c:pt idx="3">
                  <c:v>20747</c:v>
                </c:pt>
                <c:pt idx="4">
                  <c:v>20321</c:v>
                </c:pt>
                <c:pt idx="5">
                  <c:v>20913</c:v>
                </c:pt>
                <c:pt idx="6">
                  <c:v>20514</c:v>
                </c:pt>
                <c:pt idx="7">
                  <c:v>21663</c:v>
                </c:pt>
                <c:pt idx="8">
                  <c:v>22377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'AL'!$C$30</c:f>
              <c:strCache>
                <c:ptCount val="1"/>
                <c:pt idx="0">
                  <c:v>German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'AS'!$D$9:$D$17</c:f>
              <c:numCache>
                <c:ptCount val="9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</c:numCache>
            </c:numRef>
          </c:cat>
          <c:val>
            <c:numRef>
              <c:f>'AS'!$E$22:$E$30</c:f>
              <c:numCache>
                <c:ptCount val="9"/>
                <c:pt idx="0">
                  <c:v>7001</c:v>
                </c:pt>
                <c:pt idx="1">
                  <c:v>7415</c:v>
                </c:pt>
                <c:pt idx="2">
                  <c:v>7533</c:v>
                </c:pt>
                <c:pt idx="3">
                  <c:v>8179</c:v>
                </c:pt>
                <c:pt idx="4">
                  <c:v>8192</c:v>
                </c:pt>
                <c:pt idx="5">
                  <c:v>8195</c:v>
                </c:pt>
                <c:pt idx="6">
                  <c:v>8333</c:v>
                </c:pt>
                <c:pt idx="7">
                  <c:v>9130</c:v>
                </c:pt>
                <c:pt idx="8">
                  <c:v>9973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'AL'!$C$52</c:f>
              <c:strCache>
                <c:ptCount val="1"/>
                <c:pt idx="0">
                  <c:v>Spanish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'AS'!$D$9:$D$17</c:f>
              <c:numCache>
                <c:ptCount val="9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</c:numCache>
            </c:numRef>
          </c:cat>
          <c:val>
            <c:numRef>
              <c:f>'AS'!$E$35:$E$43</c:f>
              <c:numCache>
                <c:ptCount val="9"/>
                <c:pt idx="0">
                  <c:v>10250</c:v>
                </c:pt>
                <c:pt idx="1">
                  <c:v>9694</c:v>
                </c:pt>
                <c:pt idx="2">
                  <c:v>9247</c:v>
                </c:pt>
                <c:pt idx="3">
                  <c:v>9131</c:v>
                </c:pt>
                <c:pt idx="4">
                  <c:v>9021</c:v>
                </c:pt>
                <c:pt idx="5">
                  <c:v>8394</c:v>
                </c:pt>
                <c:pt idx="6">
                  <c:v>8278</c:v>
                </c:pt>
                <c:pt idx="7">
                  <c:v>7727</c:v>
                </c:pt>
                <c:pt idx="8">
                  <c:v>7787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'AL'!$C$86</c:f>
              <c:strCache>
                <c:ptCount val="1"/>
                <c:pt idx="0">
                  <c:v>Physics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'AS'!$D$9:$D$17</c:f>
              <c:numCache>
                <c:ptCount val="9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</c:numCache>
            </c:numRef>
          </c:cat>
          <c:val>
            <c:numRef>
              <c:f>'AS'!$E$63:$E$71</c:f>
              <c:numCache>
                <c:ptCount val="9"/>
                <c:pt idx="0">
                  <c:v>45534</c:v>
                </c:pt>
                <c:pt idx="1">
                  <c:v>41955</c:v>
                </c:pt>
                <c:pt idx="2">
                  <c:v>38129</c:v>
                </c:pt>
                <c:pt idx="3">
                  <c:v>37323</c:v>
                </c:pt>
                <c:pt idx="4">
                  <c:v>36258</c:v>
                </c:pt>
                <c:pt idx="5">
                  <c:v>35828</c:v>
                </c:pt>
                <c:pt idx="6">
                  <c:v>36700</c:v>
                </c:pt>
                <c:pt idx="7">
                  <c:v>36921</c:v>
                </c:pt>
                <c:pt idx="8">
                  <c:v>38996</c:v>
                </c:pt>
              </c:numCache>
            </c:numRef>
          </c:val>
          <c:smooth val="0"/>
        </c:ser>
        <c:marker val="1"/>
        <c:axId val="34842026"/>
        <c:axId val="45142779"/>
      </c:lineChart>
      <c:catAx>
        <c:axId val="3484202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5142779"/>
        <c:crosses val="autoZero"/>
        <c:auto val="1"/>
        <c:lblOffset val="100"/>
        <c:noMultiLvlLbl val="0"/>
      </c:catAx>
      <c:valAx>
        <c:axId val="45142779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high"/>
        <c:crossAx val="34842026"/>
        <c:crossesAt val="20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3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2</xdr:row>
      <xdr:rowOff>19050</xdr:rowOff>
    </xdr:from>
    <xdr:to>
      <xdr:col>12</xdr:col>
      <xdr:colOff>304800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476250"/>
          <a:ext cx="3305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2001 was first year of Curriculum 2000; not all schools cashed in AS levels - hence apparent lower nos. but AL in 2002 higher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12</xdr:col>
      <xdr:colOff>352425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59531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12</xdr:col>
      <xdr:colOff>361950</xdr:colOff>
      <xdr:row>55</xdr:row>
      <xdr:rowOff>104775</xdr:rowOff>
    </xdr:to>
    <xdr:graphicFrame>
      <xdr:nvGraphicFramePr>
        <xdr:cNvPr id="2" name="Chart 2"/>
        <xdr:cNvGraphicFramePr/>
      </xdr:nvGraphicFramePr>
      <xdr:xfrm>
        <a:off x="0" y="5248275"/>
        <a:ext cx="59626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76200</xdr:colOff>
      <xdr:row>0</xdr:row>
      <xdr:rowOff>76200</xdr:rowOff>
    </xdr:from>
    <xdr:to>
      <xdr:col>38</xdr:col>
      <xdr:colOff>314325</xdr:colOff>
      <xdr:row>25</xdr:row>
      <xdr:rowOff>152400</xdr:rowOff>
    </xdr:to>
    <xdr:graphicFrame>
      <xdr:nvGraphicFramePr>
        <xdr:cNvPr id="3" name="Chart 3"/>
        <xdr:cNvGraphicFramePr/>
      </xdr:nvGraphicFramePr>
      <xdr:xfrm>
        <a:off x="12211050" y="76200"/>
        <a:ext cx="58388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76200</xdr:colOff>
      <xdr:row>26</xdr:row>
      <xdr:rowOff>104775</xdr:rowOff>
    </xdr:from>
    <xdr:to>
      <xdr:col>38</xdr:col>
      <xdr:colOff>333375</xdr:colOff>
      <xdr:row>55</xdr:row>
      <xdr:rowOff>66675</xdr:rowOff>
    </xdr:to>
    <xdr:graphicFrame>
      <xdr:nvGraphicFramePr>
        <xdr:cNvPr id="4" name="Chart 4"/>
        <xdr:cNvGraphicFramePr/>
      </xdr:nvGraphicFramePr>
      <xdr:xfrm>
        <a:off x="12211050" y="4314825"/>
        <a:ext cx="5857875" cy="4657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28575</xdr:colOff>
      <xdr:row>0</xdr:row>
      <xdr:rowOff>76200</xdr:rowOff>
    </xdr:from>
    <xdr:to>
      <xdr:col>25</xdr:col>
      <xdr:colOff>390525</xdr:colOff>
      <xdr:row>25</xdr:row>
      <xdr:rowOff>114300</xdr:rowOff>
    </xdr:to>
    <xdr:graphicFrame>
      <xdr:nvGraphicFramePr>
        <xdr:cNvPr id="5" name="Chart 6"/>
        <xdr:cNvGraphicFramePr/>
      </xdr:nvGraphicFramePr>
      <xdr:xfrm>
        <a:off x="6096000" y="76200"/>
        <a:ext cx="5962650" cy="4086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39</xdr:col>
      <xdr:colOff>66675</xdr:colOff>
      <xdr:row>26</xdr:row>
      <xdr:rowOff>66675</xdr:rowOff>
    </xdr:from>
    <xdr:to>
      <xdr:col>51</xdr:col>
      <xdr:colOff>447675</xdr:colOff>
      <xdr:row>55</xdr:row>
      <xdr:rowOff>76200</xdr:rowOff>
    </xdr:to>
    <xdr:graphicFrame>
      <xdr:nvGraphicFramePr>
        <xdr:cNvPr id="6" name="Chart 7"/>
        <xdr:cNvGraphicFramePr/>
      </xdr:nvGraphicFramePr>
      <xdr:xfrm>
        <a:off x="18268950" y="4276725"/>
        <a:ext cx="5981700" cy="4705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39</xdr:col>
      <xdr:colOff>76200</xdr:colOff>
      <xdr:row>0</xdr:row>
      <xdr:rowOff>152400</xdr:rowOff>
    </xdr:from>
    <xdr:to>
      <xdr:col>51</xdr:col>
      <xdr:colOff>428625</xdr:colOff>
      <xdr:row>25</xdr:row>
      <xdr:rowOff>142875</xdr:rowOff>
    </xdr:to>
    <xdr:graphicFrame>
      <xdr:nvGraphicFramePr>
        <xdr:cNvPr id="7" name="Chart 8"/>
        <xdr:cNvGraphicFramePr/>
      </xdr:nvGraphicFramePr>
      <xdr:xfrm>
        <a:off x="18278475" y="152400"/>
        <a:ext cx="5953125" cy="4038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66675</xdr:colOff>
      <xdr:row>26</xdr:row>
      <xdr:rowOff>47625</xdr:rowOff>
    </xdr:from>
    <xdr:to>
      <xdr:col>25</xdr:col>
      <xdr:colOff>381000</xdr:colOff>
      <xdr:row>55</xdr:row>
      <xdr:rowOff>66675</xdr:rowOff>
    </xdr:to>
    <xdr:graphicFrame>
      <xdr:nvGraphicFramePr>
        <xdr:cNvPr id="8" name="Chart 9"/>
        <xdr:cNvGraphicFramePr/>
      </xdr:nvGraphicFramePr>
      <xdr:xfrm>
        <a:off x="6134100" y="4257675"/>
        <a:ext cx="5915025" cy="4714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19050</xdr:rowOff>
    </xdr:from>
    <xdr:to>
      <xdr:col>9</xdr:col>
      <xdr:colOff>161925</xdr:colOff>
      <xdr:row>21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3095625"/>
          <a:ext cx="4257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sheet copied from JCQ download Alevel.xls, and then non-cum sheet
formual used: =INDIRECT("'A Level UK non-cum'!"&amp;F$21&amp;$B22)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E170"/>
  <sheetViews>
    <sheetView workbookViewId="0" topLeftCell="A121">
      <selection activeCell="A85" sqref="A85:IV85"/>
    </sheetView>
  </sheetViews>
  <sheetFormatPr defaultColWidth="9.33203125" defaultRowHeight="12.75"/>
  <cols>
    <col min="1" max="2" width="1.0078125" style="0" customWidth="1"/>
    <col min="3" max="3" width="5.83203125" style="0" customWidth="1"/>
    <col min="4" max="5" width="4.5" style="8" customWidth="1"/>
    <col min="6" max="6" width="6" style="0" customWidth="1"/>
    <col min="7" max="13" width="5.16015625" style="2" customWidth="1"/>
    <col min="14" max="14" width="6.33203125" style="2" customWidth="1"/>
    <col min="15" max="15" width="8.16015625" style="2" customWidth="1"/>
    <col min="16" max="16" width="3.16015625" style="0" customWidth="1"/>
    <col min="17" max="19" width="5.16015625" style="0" customWidth="1"/>
    <col min="20" max="27" width="6" style="0" customWidth="1"/>
    <col min="28" max="29" width="8.16015625" style="0" customWidth="1"/>
    <col min="30" max="30" width="1.171875" style="0" customWidth="1"/>
    <col min="31" max="31" width="6.83203125" style="0" customWidth="1"/>
    <col min="32" max="16384" width="8.16015625" style="0" customWidth="1"/>
  </cols>
  <sheetData>
    <row r="2" spans="3:17" ht="13.5">
      <c r="C2" t="s">
        <v>10</v>
      </c>
      <c r="I2" s="2" t="s">
        <v>88</v>
      </c>
      <c r="Q2" t="s">
        <v>10</v>
      </c>
    </row>
    <row r="5" spans="7:21" ht="13.5">
      <c r="G5" s="3" t="s">
        <v>16</v>
      </c>
      <c r="U5" t="s">
        <v>17</v>
      </c>
    </row>
    <row r="7" spans="3:31" ht="15">
      <c r="C7" s="1"/>
      <c r="D7" s="9" t="s">
        <v>0</v>
      </c>
      <c r="E7" s="9" t="s">
        <v>1</v>
      </c>
      <c r="G7" s="2" t="s">
        <v>1</v>
      </c>
      <c r="H7" s="2" t="s">
        <v>2</v>
      </c>
      <c r="I7" s="2" t="s">
        <v>3</v>
      </c>
      <c r="J7" s="2" t="s">
        <v>4</v>
      </c>
      <c r="K7" s="2" t="s">
        <v>5</v>
      </c>
      <c r="L7" s="2" t="s">
        <v>6</v>
      </c>
      <c r="M7" s="2" t="s">
        <v>7</v>
      </c>
      <c r="N7" s="2" t="s">
        <v>8</v>
      </c>
      <c r="O7" s="5" t="s">
        <v>15</v>
      </c>
      <c r="Q7" s="1"/>
      <c r="R7" s="9" t="s">
        <v>0</v>
      </c>
      <c r="S7" s="9" t="s">
        <v>1</v>
      </c>
      <c r="U7" s="2" t="s">
        <v>18</v>
      </c>
      <c r="V7" s="2" t="s">
        <v>2</v>
      </c>
      <c r="W7" s="2" t="s">
        <v>3</v>
      </c>
      <c r="X7" s="2" t="s">
        <v>4</v>
      </c>
      <c r="Y7" s="2" t="s">
        <v>5</v>
      </c>
      <c r="Z7" s="2" t="s">
        <v>6</v>
      </c>
      <c r="AA7" s="2" t="s">
        <v>7</v>
      </c>
      <c r="AB7" s="2" t="s">
        <v>8</v>
      </c>
      <c r="AC7" s="2" t="s">
        <v>15</v>
      </c>
      <c r="AE7" s="2" t="s">
        <v>90</v>
      </c>
    </row>
    <row r="8" spans="3:19" ht="15">
      <c r="C8" s="1" t="s">
        <v>9</v>
      </c>
      <c r="D8" s="9"/>
      <c r="E8" s="9"/>
      <c r="O8" s="5"/>
      <c r="Q8" s="1" t="s">
        <v>9</v>
      </c>
      <c r="R8" s="9"/>
      <c r="S8" s="9"/>
    </row>
    <row r="9" spans="3:31" ht="15">
      <c r="C9" s="1"/>
      <c r="D9" s="9">
        <v>7.7</v>
      </c>
      <c r="E9" s="9">
        <v>31.4</v>
      </c>
      <c r="F9" s="11">
        <v>2010</v>
      </c>
      <c r="G9" s="2">
        <f>D9+E9</f>
        <v>39.1</v>
      </c>
      <c r="H9" s="2">
        <v>28.5</v>
      </c>
      <c r="I9" s="2">
        <v>18.2</v>
      </c>
      <c r="J9" s="2">
        <v>9.6</v>
      </c>
      <c r="K9" s="2">
        <v>3.7</v>
      </c>
      <c r="M9" s="2">
        <v>0.9</v>
      </c>
      <c r="N9" s="2">
        <v>99.1</v>
      </c>
      <c r="O9" s="6">
        <v>13850</v>
      </c>
      <c r="Q9" s="1"/>
      <c r="R9" s="12">
        <f>D9*$O9/100</f>
        <v>1066.45</v>
      </c>
      <c r="S9" s="12">
        <f>E9*$O9/100</f>
        <v>4348.9</v>
      </c>
      <c r="T9" s="11">
        <v>2010</v>
      </c>
      <c r="U9" s="4">
        <f>G9*$O9/100</f>
        <v>5415.35</v>
      </c>
      <c r="V9" s="4">
        <f aca="true" t="shared" si="0" ref="V9:AB9">H9*$O9/100</f>
        <v>3947.25</v>
      </c>
      <c r="W9" s="4">
        <f t="shared" si="0"/>
        <v>2520.7</v>
      </c>
      <c r="X9" s="4">
        <f t="shared" si="0"/>
        <v>1329.6</v>
      </c>
      <c r="Y9" s="4">
        <f t="shared" si="0"/>
        <v>512.45</v>
      </c>
      <c r="Z9" s="4"/>
      <c r="AA9" s="4">
        <f t="shared" si="0"/>
        <v>124.65</v>
      </c>
      <c r="AB9" s="4">
        <f t="shared" si="0"/>
        <v>13725.35</v>
      </c>
      <c r="AC9" s="6">
        <f>O9</f>
        <v>13850</v>
      </c>
      <c r="AE9" s="4">
        <f aca="true" t="shared" si="1" ref="AE9:AE16">X9+Y9</f>
        <v>1842.05</v>
      </c>
    </row>
    <row r="10" spans="3:31" ht="15">
      <c r="C10" s="1"/>
      <c r="D10" s="10"/>
      <c r="E10" s="10"/>
      <c r="F10" s="11">
        <v>2009</v>
      </c>
      <c r="G10" s="2">
        <v>38.6</v>
      </c>
      <c r="H10" s="2">
        <v>27.6</v>
      </c>
      <c r="I10" s="2">
        <v>18.3</v>
      </c>
      <c r="J10" s="2">
        <v>10.5</v>
      </c>
      <c r="K10" s="2">
        <v>4.1</v>
      </c>
      <c r="M10" s="2">
        <v>0.9</v>
      </c>
      <c r="N10" s="2">
        <v>99.1</v>
      </c>
      <c r="O10" s="6">
        <v>14333</v>
      </c>
      <c r="Q10" s="1"/>
      <c r="T10" s="11">
        <v>2009</v>
      </c>
      <c r="U10" s="4">
        <f aca="true" t="shared" si="2" ref="U10:U26">G10*$O10/100</f>
        <v>5532.5380000000005</v>
      </c>
      <c r="V10" s="4">
        <f aca="true" t="shared" si="3" ref="V10:V26">H10*$O10/100</f>
        <v>3955.9080000000004</v>
      </c>
      <c r="W10" s="4">
        <f aca="true" t="shared" si="4" ref="W10:W26">I10*$O10/100</f>
        <v>2622.9390000000003</v>
      </c>
      <c r="X10" s="4">
        <f aca="true" t="shared" si="5" ref="X10:X26">J10*$O10/100</f>
        <v>1504.965</v>
      </c>
      <c r="Y10" s="4">
        <f aca="true" t="shared" si="6" ref="Y10:Y26">K10*$O10/100</f>
        <v>587.6529999999999</v>
      </c>
      <c r="Z10" s="4"/>
      <c r="AA10" s="4">
        <f aca="true" t="shared" si="7" ref="AA10:AA26">M10*$O10/100</f>
        <v>128.997</v>
      </c>
      <c r="AB10" s="4">
        <f aca="true" t="shared" si="8" ref="AB10:AB26">N10*$O10/100</f>
        <v>14204.002999999999</v>
      </c>
      <c r="AC10" s="6">
        <f aca="true" t="shared" si="9" ref="AC10:AC26">O10</f>
        <v>14333</v>
      </c>
      <c r="AE10" s="4">
        <f t="shared" si="1"/>
        <v>2092.618</v>
      </c>
    </row>
    <row r="11" spans="3:31" ht="15">
      <c r="C11" s="1"/>
      <c r="D11" s="10"/>
      <c r="E11" s="10"/>
      <c r="F11" s="11">
        <v>2008</v>
      </c>
      <c r="G11" s="2">
        <v>37.3</v>
      </c>
      <c r="H11" s="2">
        <v>27.7</v>
      </c>
      <c r="I11" s="2">
        <v>18.9</v>
      </c>
      <c r="J11" s="2">
        <v>10.6</v>
      </c>
      <c r="K11" s="2">
        <v>4.3</v>
      </c>
      <c r="M11" s="2">
        <v>1.2</v>
      </c>
      <c r="N11" s="2">
        <v>98.8</v>
      </c>
      <c r="O11" s="6">
        <v>14885</v>
      </c>
      <c r="Q11" s="1"/>
      <c r="T11" s="11">
        <v>2008</v>
      </c>
      <c r="U11" s="4">
        <f t="shared" si="2"/>
        <v>5552.105</v>
      </c>
      <c r="V11" s="4">
        <f t="shared" si="3"/>
        <v>4123.145</v>
      </c>
      <c r="W11" s="4">
        <f t="shared" si="4"/>
        <v>2813.265</v>
      </c>
      <c r="X11" s="4">
        <f t="shared" si="5"/>
        <v>1577.81</v>
      </c>
      <c r="Y11" s="4">
        <f t="shared" si="6"/>
        <v>640.055</v>
      </c>
      <c r="Z11" s="4"/>
      <c r="AA11" s="4">
        <f t="shared" si="7"/>
        <v>178.62</v>
      </c>
      <c r="AB11" s="4">
        <f t="shared" si="8"/>
        <v>14706.38</v>
      </c>
      <c r="AC11" s="6">
        <f t="shared" si="9"/>
        <v>14885</v>
      </c>
      <c r="AE11" s="4">
        <f t="shared" si="1"/>
        <v>2217.865</v>
      </c>
    </row>
    <row r="12" spans="3:31" ht="15">
      <c r="C12" s="1"/>
      <c r="D12" s="10"/>
      <c r="E12" s="10"/>
      <c r="F12" s="11">
        <v>2007</v>
      </c>
      <c r="G12" s="2">
        <v>36.3</v>
      </c>
      <c r="H12" s="2">
        <v>28</v>
      </c>
      <c r="I12" s="2">
        <v>18.2</v>
      </c>
      <c r="J12" s="2">
        <v>11.6</v>
      </c>
      <c r="K12" s="2">
        <v>4.6</v>
      </c>
      <c r="M12" s="2">
        <v>1.3</v>
      </c>
      <c r="N12" s="2">
        <v>98.7</v>
      </c>
      <c r="O12" s="6">
        <v>14477</v>
      </c>
      <c r="Q12" s="1"/>
      <c r="T12" s="11">
        <v>2007</v>
      </c>
      <c r="U12" s="4">
        <f t="shared" si="2"/>
        <v>5255.151</v>
      </c>
      <c r="V12" s="4">
        <f t="shared" si="3"/>
        <v>4053.56</v>
      </c>
      <c r="W12" s="4">
        <f t="shared" si="4"/>
        <v>2634.814</v>
      </c>
      <c r="X12" s="4">
        <f t="shared" si="5"/>
        <v>1679.3319999999999</v>
      </c>
      <c r="Y12" s="4">
        <f t="shared" si="6"/>
        <v>665.942</v>
      </c>
      <c r="Z12" s="4"/>
      <c r="AA12" s="4">
        <f t="shared" si="7"/>
        <v>188.20100000000002</v>
      </c>
      <c r="AB12" s="4">
        <f t="shared" si="8"/>
        <v>14288.799</v>
      </c>
      <c r="AC12" s="6">
        <f t="shared" si="9"/>
        <v>14477</v>
      </c>
      <c r="AE12" s="4">
        <f t="shared" si="1"/>
        <v>2345.274</v>
      </c>
    </row>
    <row r="13" spans="3:31" ht="15">
      <c r="C13" s="1"/>
      <c r="D13" s="10"/>
      <c r="E13" s="10"/>
      <c r="F13" s="11">
        <v>2006</v>
      </c>
      <c r="G13" s="2">
        <v>34.7</v>
      </c>
      <c r="H13" s="2">
        <v>27.4</v>
      </c>
      <c r="I13" s="2">
        <v>19.5</v>
      </c>
      <c r="J13" s="2">
        <v>11.8</v>
      </c>
      <c r="K13" s="2">
        <v>5.3</v>
      </c>
      <c r="M13" s="2">
        <v>1.3</v>
      </c>
      <c r="N13" s="2">
        <v>98.7</v>
      </c>
      <c r="O13" s="6">
        <v>14650</v>
      </c>
      <c r="Q13" s="1"/>
      <c r="T13" s="11">
        <v>2006</v>
      </c>
      <c r="U13" s="4">
        <f t="shared" si="2"/>
        <v>5083.55</v>
      </c>
      <c r="V13" s="4">
        <f t="shared" si="3"/>
        <v>4014.1</v>
      </c>
      <c r="W13" s="4">
        <f t="shared" si="4"/>
        <v>2856.75</v>
      </c>
      <c r="X13" s="4">
        <f t="shared" si="5"/>
        <v>1728.7</v>
      </c>
      <c r="Y13" s="4">
        <f t="shared" si="6"/>
        <v>776.45</v>
      </c>
      <c r="Z13" s="4"/>
      <c r="AA13" s="4">
        <f t="shared" si="7"/>
        <v>190.45</v>
      </c>
      <c r="AB13" s="4">
        <f t="shared" si="8"/>
        <v>14459.55</v>
      </c>
      <c r="AC13" s="6">
        <f t="shared" si="9"/>
        <v>14650</v>
      </c>
      <c r="AE13" s="4">
        <f t="shared" si="1"/>
        <v>2505.15</v>
      </c>
    </row>
    <row r="14" spans="3:31" ht="15">
      <c r="C14" s="1"/>
      <c r="D14" s="10"/>
      <c r="E14" s="10"/>
      <c r="F14" s="11">
        <v>2005</v>
      </c>
      <c r="G14" s="2">
        <v>32.9</v>
      </c>
      <c r="H14" s="2">
        <v>27.5</v>
      </c>
      <c r="I14" s="2">
        <v>20</v>
      </c>
      <c r="J14" s="2">
        <v>12.4</v>
      </c>
      <c r="K14" s="2">
        <v>5.6</v>
      </c>
      <c r="M14" s="2">
        <v>1.6</v>
      </c>
      <c r="N14" s="2">
        <v>98.4</v>
      </c>
      <c r="O14" s="6">
        <v>14484</v>
      </c>
      <c r="Q14" s="1"/>
      <c r="T14" s="11">
        <v>2005</v>
      </c>
      <c r="U14" s="4">
        <f t="shared" si="2"/>
        <v>4765.236</v>
      </c>
      <c r="V14" s="4">
        <f t="shared" si="3"/>
        <v>3983.1</v>
      </c>
      <c r="W14" s="4">
        <f t="shared" si="4"/>
        <v>2896.8</v>
      </c>
      <c r="X14" s="4">
        <f t="shared" si="5"/>
        <v>1796.016</v>
      </c>
      <c r="Y14" s="4">
        <f t="shared" si="6"/>
        <v>811.1039999999999</v>
      </c>
      <c r="Z14" s="4"/>
      <c r="AA14" s="4">
        <f t="shared" si="7"/>
        <v>231.74400000000003</v>
      </c>
      <c r="AB14" s="4">
        <f t="shared" si="8"/>
        <v>14252.256000000001</v>
      </c>
      <c r="AC14" s="6">
        <f t="shared" si="9"/>
        <v>14484</v>
      </c>
      <c r="AE14" s="4">
        <f t="shared" si="1"/>
        <v>2607.12</v>
      </c>
    </row>
    <row r="15" spans="3:31" ht="15">
      <c r="C15" s="1"/>
      <c r="D15" s="10"/>
      <c r="E15" s="10"/>
      <c r="F15" s="11">
        <v>2004</v>
      </c>
      <c r="G15" s="2">
        <v>33.4</v>
      </c>
      <c r="H15" s="2">
        <v>26.8</v>
      </c>
      <c r="I15" s="2">
        <v>19.8</v>
      </c>
      <c r="J15" s="2">
        <v>12.6</v>
      </c>
      <c r="K15" s="2">
        <v>5.8</v>
      </c>
      <c r="M15" s="2">
        <v>1.6</v>
      </c>
      <c r="N15" s="2">
        <v>98.4</v>
      </c>
      <c r="O15" s="6">
        <v>15149</v>
      </c>
      <c r="Q15" s="1"/>
      <c r="T15" s="11">
        <v>2004</v>
      </c>
      <c r="U15" s="4">
        <f t="shared" si="2"/>
        <v>5059.766</v>
      </c>
      <c r="V15" s="4">
        <f t="shared" si="3"/>
        <v>4059.9320000000002</v>
      </c>
      <c r="W15" s="4">
        <f t="shared" si="4"/>
        <v>2999.502</v>
      </c>
      <c r="X15" s="4">
        <f t="shared" si="5"/>
        <v>1908.774</v>
      </c>
      <c r="Y15" s="4">
        <f t="shared" si="6"/>
        <v>878.6419999999999</v>
      </c>
      <c r="Z15" s="4"/>
      <c r="AA15" s="4">
        <f t="shared" si="7"/>
        <v>242.38400000000001</v>
      </c>
      <c r="AB15" s="4">
        <f t="shared" si="8"/>
        <v>14906.616000000002</v>
      </c>
      <c r="AC15" s="6">
        <f t="shared" si="9"/>
        <v>15149</v>
      </c>
      <c r="AE15" s="4">
        <f t="shared" si="1"/>
        <v>2787.4159999999997</v>
      </c>
    </row>
    <row r="16" spans="3:31" ht="15">
      <c r="C16" s="1"/>
      <c r="D16" s="10"/>
      <c r="E16" s="10"/>
      <c r="F16" s="11">
        <v>2003</v>
      </c>
      <c r="G16" s="2">
        <v>31.4</v>
      </c>
      <c r="H16" s="2">
        <v>26.4</v>
      </c>
      <c r="I16" s="2">
        <v>20</v>
      </c>
      <c r="J16" s="2">
        <v>13.3</v>
      </c>
      <c r="K16" s="2">
        <v>6.6</v>
      </c>
      <c r="M16" s="2">
        <v>2.3</v>
      </c>
      <c r="N16" s="2">
        <v>97.7</v>
      </c>
      <c r="O16" s="6">
        <v>15531</v>
      </c>
      <c r="Q16" s="1"/>
      <c r="T16" s="11">
        <v>2003</v>
      </c>
      <c r="U16" s="4">
        <f t="shared" si="2"/>
        <v>4876.7339999999995</v>
      </c>
      <c r="V16" s="4">
        <f t="shared" si="3"/>
        <v>4100.183999999999</v>
      </c>
      <c r="W16" s="4">
        <f t="shared" si="4"/>
        <v>3106.2</v>
      </c>
      <c r="X16" s="4">
        <f t="shared" si="5"/>
        <v>2065.623</v>
      </c>
      <c r="Y16" s="4">
        <f t="shared" si="6"/>
        <v>1025.0459999999998</v>
      </c>
      <c r="Z16" s="4"/>
      <c r="AA16" s="4">
        <f t="shared" si="7"/>
        <v>357.21299999999997</v>
      </c>
      <c r="AB16" s="4">
        <f t="shared" si="8"/>
        <v>15173.787</v>
      </c>
      <c r="AC16" s="6">
        <f t="shared" si="9"/>
        <v>15531</v>
      </c>
      <c r="AE16" s="4">
        <f t="shared" si="1"/>
        <v>3090.669</v>
      </c>
    </row>
    <row r="17" spans="3:31" ht="15">
      <c r="C17" s="1"/>
      <c r="D17" s="10"/>
      <c r="E17" s="10"/>
      <c r="F17" s="11">
        <v>2002</v>
      </c>
      <c r="G17" s="2">
        <v>29.3</v>
      </c>
      <c r="H17" s="2">
        <v>25.2</v>
      </c>
      <c r="I17" s="2">
        <v>20.9</v>
      </c>
      <c r="J17" s="2">
        <v>13.8</v>
      </c>
      <c r="K17" s="2">
        <v>7.7</v>
      </c>
      <c r="M17" s="2">
        <v>3.1</v>
      </c>
      <c r="N17" s="2">
        <v>96.9</v>
      </c>
      <c r="O17" s="6">
        <v>15614</v>
      </c>
      <c r="Q17" s="1"/>
      <c r="T17" s="11">
        <v>2002</v>
      </c>
      <c r="U17" s="4">
        <f t="shared" si="2"/>
        <v>4574.902</v>
      </c>
      <c r="V17" s="4">
        <f t="shared" si="3"/>
        <v>3934.728</v>
      </c>
      <c r="W17" s="4">
        <f t="shared" si="4"/>
        <v>3263.3259999999996</v>
      </c>
      <c r="X17" s="4">
        <f t="shared" si="5"/>
        <v>2154.732</v>
      </c>
      <c r="Y17" s="4">
        <f t="shared" si="6"/>
        <v>1202.278</v>
      </c>
      <c r="Z17" s="4"/>
      <c r="AA17" s="4">
        <f t="shared" si="7"/>
        <v>484.034</v>
      </c>
      <c r="AB17" s="4">
        <f t="shared" si="8"/>
        <v>15129.966</v>
      </c>
      <c r="AC17" s="6">
        <f t="shared" si="9"/>
        <v>15614</v>
      </c>
      <c r="AE17" s="4">
        <f>X17+Y17</f>
        <v>3357.01</v>
      </c>
    </row>
    <row r="18" spans="3:29" ht="15">
      <c r="C18" s="1"/>
      <c r="D18" s="10"/>
      <c r="E18" s="10"/>
      <c r="F18" s="11">
        <v>2001</v>
      </c>
      <c r="G18" s="2">
        <v>24.7</v>
      </c>
      <c r="H18" s="2">
        <v>20.5</v>
      </c>
      <c r="I18" s="2">
        <v>19.4</v>
      </c>
      <c r="J18" s="2">
        <v>16</v>
      </c>
      <c r="K18" s="2">
        <v>11.2</v>
      </c>
      <c r="L18" s="2">
        <v>5.5</v>
      </c>
      <c r="M18" s="2">
        <v>2.7</v>
      </c>
      <c r="N18" s="2">
        <v>91.8</v>
      </c>
      <c r="O18" s="6">
        <v>17939</v>
      </c>
      <c r="Q18" s="1"/>
      <c r="T18" s="11">
        <v>2001</v>
      </c>
      <c r="U18" s="4">
        <f t="shared" si="2"/>
        <v>4430.933</v>
      </c>
      <c r="V18" s="4">
        <f t="shared" si="3"/>
        <v>3677.495</v>
      </c>
      <c r="W18" s="4">
        <f t="shared" si="4"/>
        <v>3480.1659999999997</v>
      </c>
      <c r="X18" s="4">
        <f t="shared" si="5"/>
        <v>2870.24</v>
      </c>
      <c r="Y18" s="4">
        <f t="shared" si="6"/>
        <v>2009.168</v>
      </c>
      <c r="Z18" s="4">
        <f aca="true" t="shared" si="10" ref="Z18:Z26">L18*$O18/100</f>
        <v>986.645</v>
      </c>
      <c r="AA18" s="4">
        <f t="shared" si="7"/>
        <v>484.353</v>
      </c>
      <c r="AB18" s="4">
        <f t="shared" si="8"/>
        <v>16468.002</v>
      </c>
      <c r="AC18" s="6">
        <f t="shared" si="9"/>
        <v>17939</v>
      </c>
    </row>
    <row r="19" spans="3:29" ht="15">
      <c r="C19" s="1"/>
      <c r="D19" s="10"/>
      <c r="E19" s="10"/>
      <c r="F19" s="11">
        <v>2000</v>
      </c>
      <c r="G19" s="2">
        <v>23.5</v>
      </c>
      <c r="H19" s="2">
        <v>21.5</v>
      </c>
      <c r="I19" s="2">
        <v>20.1</v>
      </c>
      <c r="J19" s="2">
        <v>16.3</v>
      </c>
      <c r="K19" s="2">
        <v>10.5</v>
      </c>
      <c r="L19" s="2">
        <v>5.6</v>
      </c>
      <c r="M19" s="2">
        <v>2.5</v>
      </c>
      <c r="N19" s="2">
        <v>91.9</v>
      </c>
      <c r="O19" s="6">
        <v>18221</v>
      </c>
      <c r="Q19" s="1"/>
      <c r="T19" s="11">
        <v>2000</v>
      </c>
      <c r="U19" s="4">
        <f t="shared" si="2"/>
        <v>4281.935</v>
      </c>
      <c r="V19" s="4">
        <f t="shared" si="3"/>
        <v>3917.515</v>
      </c>
      <c r="W19" s="4">
        <f t="shared" si="4"/>
        <v>3662.4210000000003</v>
      </c>
      <c r="X19" s="4">
        <f t="shared" si="5"/>
        <v>2970.0229999999997</v>
      </c>
      <c r="Y19" s="4">
        <f t="shared" si="6"/>
        <v>1913.205</v>
      </c>
      <c r="Z19" s="4">
        <f t="shared" si="10"/>
        <v>1020.3759999999999</v>
      </c>
      <c r="AA19" s="4">
        <f t="shared" si="7"/>
        <v>455.525</v>
      </c>
      <c r="AB19" s="4">
        <f t="shared" si="8"/>
        <v>16745.099000000002</v>
      </c>
      <c r="AC19" s="6">
        <f t="shared" si="9"/>
        <v>18221</v>
      </c>
    </row>
    <row r="20" spans="3:29" ht="15">
      <c r="C20" s="1"/>
      <c r="D20" s="10"/>
      <c r="E20" s="10"/>
      <c r="F20" s="11">
        <v>1999</v>
      </c>
      <c r="G20" s="2">
        <v>23.2</v>
      </c>
      <c r="H20" s="2">
        <v>20.4</v>
      </c>
      <c r="I20" s="2">
        <v>20.1</v>
      </c>
      <c r="J20" s="2">
        <v>16.4</v>
      </c>
      <c r="K20" s="2">
        <v>11.3</v>
      </c>
      <c r="L20" s="2">
        <v>5.7</v>
      </c>
      <c r="M20" s="2">
        <v>2.9</v>
      </c>
      <c r="N20" s="2">
        <v>91.4</v>
      </c>
      <c r="O20" s="6">
        <v>21072</v>
      </c>
      <c r="Q20" s="1"/>
      <c r="T20" s="11">
        <v>1999</v>
      </c>
      <c r="U20" s="4">
        <f t="shared" si="2"/>
        <v>4888.704</v>
      </c>
      <c r="V20" s="4">
        <f t="shared" si="3"/>
        <v>4298.688</v>
      </c>
      <c r="W20" s="4">
        <f t="shared" si="4"/>
        <v>4235.472</v>
      </c>
      <c r="X20" s="4">
        <f t="shared" si="5"/>
        <v>3455.808</v>
      </c>
      <c r="Y20" s="4">
        <f t="shared" si="6"/>
        <v>2381.136</v>
      </c>
      <c r="Z20" s="4">
        <f t="shared" si="10"/>
        <v>1201.104</v>
      </c>
      <c r="AA20" s="4">
        <f t="shared" si="7"/>
        <v>611.088</v>
      </c>
      <c r="AB20" s="4">
        <f t="shared" si="8"/>
        <v>19259.808</v>
      </c>
      <c r="AC20" s="6">
        <f t="shared" si="9"/>
        <v>21072</v>
      </c>
    </row>
    <row r="21" spans="3:29" ht="15">
      <c r="C21" s="1"/>
      <c r="D21" s="10"/>
      <c r="E21" s="10"/>
      <c r="F21" s="11">
        <v>1998</v>
      </c>
      <c r="G21" s="2">
        <v>21.6</v>
      </c>
      <c r="H21" s="2">
        <v>20.7</v>
      </c>
      <c r="I21" s="2">
        <v>19.6</v>
      </c>
      <c r="J21" s="2">
        <v>17.3</v>
      </c>
      <c r="K21" s="2">
        <v>11.6</v>
      </c>
      <c r="L21" s="2">
        <v>6.2</v>
      </c>
      <c r="M21" s="2">
        <v>3</v>
      </c>
      <c r="N21" s="2">
        <v>90.8</v>
      </c>
      <c r="O21" s="6">
        <v>23633</v>
      </c>
      <c r="Q21" s="1"/>
      <c r="T21" s="11">
        <v>1998</v>
      </c>
      <c r="U21" s="4">
        <f t="shared" si="2"/>
        <v>5104.728</v>
      </c>
      <c r="V21" s="4">
        <f t="shared" si="3"/>
        <v>4892.031</v>
      </c>
      <c r="W21" s="4">
        <f t="shared" si="4"/>
        <v>4632.068</v>
      </c>
      <c r="X21" s="4">
        <f t="shared" si="5"/>
        <v>4088.509</v>
      </c>
      <c r="Y21" s="4">
        <f t="shared" si="6"/>
        <v>2741.428</v>
      </c>
      <c r="Z21" s="4">
        <f t="shared" si="10"/>
        <v>1465.246</v>
      </c>
      <c r="AA21" s="4">
        <f t="shared" si="7"/>
        <v>708.99</v>
      </c>
      <c r="AB21" s="4">
        <f t="shared" si="8"/>
        <v>21458.764</v>
      </c>
      <c r="AC21" s="6">
        <f t="shared" si="9"/>
        <v>23633</v>
      </c>
    </row>
    <row r="22" spans="3:29" ht="15">
      <c r="C22" s="1"/>
      <c r="D22" s="10"/>
      <c r="E22" s="10"/>
      <c r="F22" s="11">
        <v>1997</v>
      </c>
      <c r="G22" s="2">
        <v>20.2</v>
      </c>
      <c r="H22" s="2">
        <v>19.9</v>
      </c>
      <c r="I22" s="2">
        <v>19.6</v>
      </c>
      <c r="J22" s="2">
        <v>16.7</v>
      </c>
      <c r="K22" s="2">
        <v>12.1</v>
      </c>
      <c r="L22" s="2">
        <v>6.9</v>
      </c>
      <c r="M22" s="2">
        <v>4.6</v>
      </c>
      <c r="N22" s="2">
        <v>88.5</v>
      </c>
      <c r="O22" s="6">
        <v>25916</v>
      </c>
      <c r="Q22" s="1"/>
      <c r="T22" s="11">
        <v>1997</v>
      </c>
      <c r="U22" s="4">
        <f t="shared" si="2"/>
        <v>5235.031999999999</v>
      </c>
      <c r="V22" s="4">
        <f t="shared" si="3"/>
        <v>5157.284</v>
      </c>
      <c r="W22" s="4">
        <f t="shared" si="4"/>
        <v>5079.536</v>
      </c>
      <c r="X22" s="4">
        <f t="shared" si="5"/>
        <v>4327.972</v>
      </c>
      <c r="Y22" s="4">
        <f t="shared" si="6"/>
        <v>3135.836</v>
      </c>
      <c r="Z22" s="4">
        <f t="shared" si="10"/>
        <v>1788.2040000000002</v>
      </c>
      <c r="AA22" s="4">
        <f t="shared" si="7"/>
        <v>1192.136</v>
      </c>
      <c r="AB22" s="4">
        <f t="shared" si="8"/>
        <v>22935.66</v>
      </c>
      <c r="AC22" s="6">
        <f t="shared" si="9"/>
        <v>25916</v>
      </c>
    </row>
    <row r="23" spans="3:29" ht="15">
      <c r="C23" s="1"/>
      <c r="D23" s="10"/>
      <c r="E23" s="10"/>
      <c r="F23" s="11">
        <v>1996</v>
      </c>
      <c r="G23" s="2">
        <v>20.9</v>
      </c>
      <c r="H23" s="2">
        <v>18</v>
      </c>
      <c r="I23" s="2">
        <v>20.3</v>
      </c>
      <c r="J23" s="2">
        <v>17.3</v>
      </c>
      <c r="K23" s="2">
        <v>12.5</v>
      </c>
      <c r="L23" s="2">
        <v>6.9</v>
      </c>
      <c r="M23" s="2">
        <v>4.1</v>
      </c>
      <c r="N23" s="2">
        <v>89</v>
      </c>
      <c r="O23" s="6">
        <v>27490</v>
      </c>
      <c r="Q23" s="1"/>
      <c r="T23" s="11">
        <v>1996</v>
      </c>
      <c r="U23" s="4">
        <f t="shared" si="2"/>
        <v>5745.41</v>
      </c>
      <c r="V23" s="4">
        <f t="shared" si="3"/>
        <v>4948.2</v>
      </c>
      <c r="W23" s="4">
        <f t="shared" si="4"/>
        <v>5580.47</v>
      </c>
      <c r="X23" s="4">
        <f t="shared" si="5"/>
        <v>4755.77</v>
      </c>
      <c r="Y23" s="4">
        <f t="shared" si="6"/>
        <v>3436.25</v>
      </c>
      <c r="Z23" s="4">
        <f t="shared" si="10"/>
        <v>1896.81</v>
      </c>
      <c r="AA23" s="4">
        <f t="shared" si="7"/>
        <v>1127.09</v>
      </c>
      <c r="AB23" s="4">
        <f t="shared" si="8"/>
        <v>24466.1</v>
      </c>
      <c r="AC23" s="6">
        <f t="shared" si="9"/>
        <v>27490</v>
      </c>
    </row>
    <row r="24" spans="3:29" ht="15">
      <c r="C24" s="1"/>
      <c r="D24" s="10"/>
      <c r="E24" s="10"/>
      <c r="F24" s="11">
        <v>1995</v>
      </c>
      <c r="G24" s="2">
        <v>20.1</v>
      </c>
      <c r="H24" s="2">
        <v>18.3</v>
      </c>
      <c r="I24" s="2">
        <v>19.3</v>
      </c>
      <c r="J24" s="2">
        <v>17.7</v>
      </c>
      <c r="K24" s="2">
        <v>13.4</v>
      </c>
      <c r="L24" s="2">
        <v>7.1</v>
      </c>
      <c r="M24" s="2">
        <v>4.1</v>
      </c>
      <c r="N24" s="2">
        <v>88.8</v>
      </c>
      <c r="O24" s="6">
        <v>27563</v>
      </c>
      <c r="Q24" s="1"/>
      <c r="T24" s="11">
        <v>1995</v>
      </c>
      <c r="U24" s="4">
        <f t="shared" si="2"/>
        <v>5540.1630000000005</v>
      </c>
      <c r="V24" s="4">
        <f t="shared" si="3"/>
        <v>5044.029</v>
      </c>
      <c r="W24" s="4">
        <f t="shared" si="4"/>
        <v>5319.659000000001</v>
      </c>
      <c r="X24" s="4">
        <f t="shared" si="5"/>
        <v>4878.651</v>
      </c>
      <c r="Y24" s="4">
        <f t="shared" si="6"/>
        <v>3693.442</v>
      </c>
      <c r="Z24" s="4">
        <f t="shared" si="10"/>
        <v>1956.973</v>
      </c>
      <c r="AA24" s="4">
        <f t="shared" si="7"/>
        <v>1130.0829999999999</v>
      </c>
      <c r="AB24" s="4">
        <f t="shared" si="8"/>
        <v>24475.944</v>
      </c>
      <c r="AC24" s="6">
        <f t="shared" si="9"/>
        <v>27563</v>
      </c>
    </row>
    <row r="25" spans="3:29" ht="15">
      <c r="C25" s="1"/>
      <c r="D25" s="10"/>
      <c r="E25" s="10"/>
      <c r="F25" s="11">
        <v>1994</v>
      </c>
      <c r="G25" s="2">
        <v>19.9</v>
      </c>
      <c r="H25" s="2">
        <v>17.7</v>
      </c>
      <c r="I25" s="2">
        <v>19</v>
      </c>
      <c r="J25" s="2">
        <v>17.4</v>
      </c>
      <c r="K25" s="2">
        <v>13.4</v>
      </c>
      <c r="L25" s="2">
        <v>7.8</v>
      </c>
      <c r="M25" s="2">
        <v>4.7</v>
      </c>
      <c r="N25" s="2">
        <v>87.5</v>
      </c>
      <c r="O25" s="6">
        <v>28942</v>
      </c>
      <c r="Q25" s="1"/>
      <c r="T25" s="11">
        <v>1994</v>
      </c>
      <c r="U25" s="4">
        <f t="shared" si="2"/>
        <v>5759.458</v>
      </c>
      <c r="V25" s="4">
        <f t="shared" si="3"/>
        <v>5122.7339999999995</v>
      </c>
      <c r="W25" s="4">
        <f t="shared" si="4"/>
        <v>5498.98</v>
      </c>
      <c r="X25" s="4">
        <f t="shared" si="5"/>
        <v>5035.907999999999</v>
      </c>
      <c r="Y25" s="4">
        <f t="shared" si="6"/>
        <v>3878.228</v>
      </c>
      <c r="Z25" s="4">
        <f t="shared" si="10"/>
        <v>2257.476</v>
      </c>
      <c r="AA25" s="4">
        <f t="shared" si="7"/>
        <v>1360.274</v>
      </c>
      <c r="AB25" s="4">
        <f t="shared" si="8"/>
        <v>25324.25</v>
      </c>
      <c r="AC25" s="6">
        <f t="shared" si="9"/>
        <v>28942</v>
      </c>
    </row>
    <row r="26" spans="3:29" ht="15">
      <c r="C26" s="1"/>
      <c r="D26" s="10"/>
      <c r="E26" s="10"/>
      <c r="F26" s="11">
        <v>1993</v>
      </c>
      <c r="G26" s="2">
        <v>18.6</v>
      </c>
      <c r="H26" s="2">
        <v>17.3</v>
      </c>
      <c r="I26" s="2">
        <v>19.5</v>
      </c>
      <c r="J26" s="2">
        <v>18.5</v>
      </c>
      <c r="K26" s="2">
        <v>13.6</v>
      </c>
      <c r="L26" s="2">
        <v>7.6</v>
      </c>
      <c r="M26" s="2">
        <v>4.9</v>
      </c>
      <c r="N26" s="2">
        <v>87.5</v>
      </c>
      <c r="O26" s="6">
        <v>29886</v>
      </c>
      <c r="Q26">
        <f>O9/O26</f>
        <v>0.46342769189587096</v>
      </c>
      <c r="T26" s="11">
        <v>1993</v>
      </c>
      <c r="U26" s="4">
        <f t="shared" si="2"/>
        <v>5558.796000000001</v>
      </c>
      <c r="V26" s="4">
        <f t="shared" si="3"/>
        <v>5170.278</v>
      </c>
      <c r="W26" s="4">
        <f t="shared" si="4"/>
        <v>5827.77</v>
      </c>
      <c r="X26" s="4">
        <f t="shared" si="5"/>
        <v>5528.91</v>
      </c>
      <c r="Y26" s="4">
        <f t="shared" si="6"/>
        <v>4064.4959999999996</v>
      </c>
      <c r="Z26" s="4">
        <f t="shared" si="10"/>
        <v>2271.336</v>
      </c>
      <c r="AA26" s="4">
        <f t="shared" si="7"/>
        <v>1464.4140000000002</v>
      </c>
      <c r="AB26" s="4">
        <f t="shared" si="8"/>
        <v>26150.25</v>
      </c>
      <c r="AC26" s="6">
        <f t="shared" si="9"/>
        <v>29886</v>
      </c>
    </row>
    <row r="29" spans="3:29" ht="15">
      <c r="C29" s="1"/>
      <c r="D29" s="9" t="s">
        <v>0</v>
      </c>
      <c r="E29" s="9" t="s">
        <v>1</v>
      </c>
      <c r="G29" s="2" t="s">
        <v>1</v>
      </c>
      <c r="H29" s="2" t="s">
        <v>2</v>
      </c>
      <c r="I29" s="2" t="s">
        <v>3</v>
      </c>
      <c r="J29" s="2" t="s">
        <v>4</v>
      </c>
      <c r="K29" s="2" t="s">
        <v>5</v>
      </c>
      <c r="L29" s="2" t="s">
        <v>6</v>
      </c>
      <c r="M29" s="2" t="s">
        <v>7</v>
      </c>
      <c r="N29" s="2" t="s">
        <v>8</v>
      </c>
      <c r="Q29" s="1"/>
      <c r="R29" s="9" t="s">
        <v>0</v>
      </c>
      <c r="S29" s="9" t="s">
        <v>1</v>
      </c>
      <c r="U29" s="2" t="s">
        <v>18</v>
      </c>
      <c r="V29" s="2" t="s">
        <v>2</v>
      </c>
      <c r="W29" s="2" t="s">
        <v>3</v>
      </c>
      <c r="X29" s="2" t="s">
        <v>4</v>
      </c>
      <c r="Y29" s="2" t="s">
        <v>5</v>
      </c>
      <c r="Z29" s="2" t="s">
        <v>6</v>
      </c>
      <c r="AA29" s="2" t="s">
        <v>7</v>
      </c>
      <c r="AB29" s="2" t="s">
        <v>8</v>
      </c>
      <c r="AC29" s="2" t="s">
        <v>15</v>
      </c>
    </row>
    <row r="30" spans="3:19" ht="15">
      <c r="C30" s="1" t="s">
        <v>11</v>
      </c>
      <c r="D30" s="10"/>
      <c r="E30" s="10"/>
      <c r="Q30" s="1" t="s">
        <v>11</v>
      </c>
      <c r="R30" s="9"/>
      <c r="S30" s="9"/>
    </row>
    <row r="31" spans="3:29" ht="15">
      <c r="C31" s="1"/>
      <c r="D31" s="9">
        <v>9.9</v>
      </c>
      <c r="E31" s="9">
        <v>30.9</v>
      </c>
      <c r="F31">
        <v>2010</v>
      </c>
      <c r="G31" s="2">
        <f>D31+E31</f>
        <v>40.8</v>
      </c>
      <c r="H31" s="2">
        <v>25.7</v>
      </c>
      <c r="I31" s="2">
        <v>17.8</v>
      </c>
      <c r="J31" s="2">
        <v>10.3</v>
      </c>
      <c r="K31" s="2">
        <v>4.4</v>
      </c>
      <c r="M31" s="2">
        <v>1</v>
      </c>
      <c r="N31" s="2">
        <v>99</v>
      </c>
      <c r="O31" s="2">
        <v>5548</v>
      </c>
      <c r="Q31" s="1"/>
      <c r="R31" s="12">
        <f>D31*$O31/100</f>
        <v>549.2520000000001</v>
      </c>
      <c r="S31" s="12">
        <f>E31*$O31/100</f>
        <v>1714.3319999999999</v>
      </c>
      <c r="T31" s="11">
        <v>2010</v>
      </c>
      <c r="U31" s="4">
        <f>G31*$O31/100</f>
        <v>2263.584</v>
      </c>
      <c r="V31" s="4">
        <f aca="true" t="shared" si="11" ref="V31:V48">H31*$O31/100</f>
        <v>1425.836</v>
      </c>
      <c r="W31" s="4">
        <f aca="true" t="shared" si="12" ref="W31:W48">I31*$O31/100</f>
        <v>987.5440000000001</v>
      </c>
      <c r="X31" s="4">
        <f aca="true" t="shared" si="13" ref="X31:X48">J31*$O31/100</f>
        <v>571.444</v>
      </c>
      <c r="Y31" s="4">
        <f aca="true" t="shared" si="14" ref="Y31:Y48">K31*$O31/100</f>
        <v>244.112</v>
      </c>
      <c r="Z31" s="4"/>
      <c r="AA31" s="4">
        <f aca="true" t="shared" si="15" ref="AA31:AA48">M31*$O31/100</f>
        <v>55.48</v>
      </c>
      <c r="AB31" s="4">
        <f aca="true" t="shared" si="16" ref="AB31:AB48">N31*$O31/100</f>
        <v>5492.52</v>
      </c>
      <c r="AC31" s="6">
        <f>O31</f>
        <v>5548</v>
      </c>
    </row>
    <row r="32" spans="3:29" ht="15">
      <c r="C32" s="1"/>
      <c r="D32" s="10"/>
      <c r="E32" s="10"/>
      <c r="F32">
        <v>2009</v>
      </c>
      <c r="G32" s="2">
        <v>40</v>
      </c>
      <c r="H32" s="2">
        <v>25.4</v>
      </c>
      <c r="I32" s="2">
        <v>18.3</v>
      </c>
      <c r="J32" s="2">
        <v>10.8</v>
      </c>
      <c r="K32" s="2">
        <v>4.6</v>
      </c>
      <c r="M32" s="2">
        <v>0.9</v>
      </c>
      <c r="N32" s="2">
        <v>99.1</v>
      </c>
      <c r="O32" s="2">
        <v>5765</v>
      </c>
      <c r="Q32" s="1"/>
      <c r="T32" s="11">
        <v>2009</v>
      </c>
      <c r="U32" s="4">
        <f aca="true" t="shared" si="17" ref="U32:U48">G32*$O32/100</f>
        <v>2306</v>
      </c>
      <c r="V32" s="4">
        <f t="shared" si="11"/>
        <v>1464.31</v>
      </c>
      <c r="W32" s="4">
        <f t="shared" si="12"/>
        <v>1054.995</v>
      </c>
      <c r="X32" s="4">
        <f t="shared" si="13"/>
        <v>622.6200000000001</v>
      </c>
      <c r="Y32" s="4">
        <f t="shared" si="14"/>
        <v>265.18999999999994</v>
      </c>
      <c r="Z32" s="4"/>
      <c r="AA32" s="4">
        <f t="shared" si="15"/>
        <v>51.885</v>
      </c>
      <c r="AB32" s="4">
        <f t="shared" si="16"/>
        <v>5713.115</v>
      </c>
      <c r="AC32" s="6">
        <f aca="true" t="shared" si="18" ref="AC32:AC48">O32</f>
        <v>5765</v>
      </c>
    </row>
    <row r="33" spans="3:29" ht="15">
      <c r="C33" s="1"/>
      <c r="D33" s="10"/>
      <c r="E33" s="10"/>
      <c r="F33">
        <v>2008</v>
      </c>
      <c r="G33" s="2">
        <v>38.4</v>
      </c>
      <c r="H33" s="2">
        <v>26.3</v>
      </c>
      <c r="I33" s="2">
        <v>18.9</v>
      </c>
      <c r="J33" s="2">
        <v>10.8</v>
      </c>
      <c r="K33" s="2">
        <v>4.7</v>
      </c>
      <c r="M33" s="2">
        <v>0.9</v>
      </c>
      <c r="N33" s="2">
        <v>99.1</v>
      </c>
      <c r="O33" s="2">
        <v>6245</v>
      </c>
      <c r="Q33" s="1"/>
      <c r="T33" s="11">
        <v>2008</v>
      </c>
      <c r="U33" s="4">
        <f t="shared" si="17"/>
        <v>2398.08</v>
      </c>
      <c r="V33" s="4">
        <f t="shared" si="11"/>
        <v>1642.435</v>
      </c>
      <c r="W33" s="4">
        <f t="shared" si="12"/>
        <v>1180.3049999999998</v>
      </c>
      <c r="X33" s="4">
        <f t="shared" si="13"/>
        <v>674.46</v>
      </c>
      <c r="Y33" s="4">
        <f t="shared" si="14"/>
        <v>293.515</v>
      </c>
      <c r="Z33" s="4"/>
      <c r="AA33" s="4">
        <f t="shared" si="15"/>
        <v>56.205</v>
      </c>
      <c r="AB33" s="4">
        <f t="shared" si="16"/>
        <v>6188.795</v>
      </c>
      <c r="AC33" s="6">
        <f t="shared" si="18"/>
        <v>6245</v>
      </c>
    </row>
    <row r="34" spans="3:29" ht="15">
      <c r="C34" s="1"/>
      <c r="D34" s="10"/>
      <c r="E34" s="10"/>
      <c r="F34">
        <v>2007</v>
      </c>
      <c r="G34" s="2">
        <v>37.2</v>
      </c>
      <c r="H34" s="2">
        <v>26</v>
      </c>
      <c r="I34" s="2">
        <v>19.3</v>
      </c>
      <c r="J34" s="2">
        <v>11.8</v>
      </c>
      <c r="K34" s="2">
        <v>4.6</v>
      </c>
      <c r="M34" s="2">
        <v>1.1</v>
      </c>
      <c r="N34" s="2">
        <v>98.9</v>
      </c>
      <c r="O34" s="2">
        <v>6303</v>
      </c>
      <c r="Q34" s="1"/>
      <c r="T34" s="11">
        <v>2007</v>
      </c>
      <c r="U34" s="4">
        <f t="shared" si="17"/>
        <v>2344.716</v>
      </c>
      <c r="V34" s="4">
        <f t="shared" si="11"/>
        <v>1638.78</v>
      </c>
      <c r="W34" s="4">
        <f t="shared" si="12"/>
        <v>1216.479</v>
      </c>
      <c r="X34" s="4">
        <f t="shared" si="13"/>
        <v>743.7540000000001</v>
      </c>
      <c r="Y34" s="4">
        <f t="shared" si="14"/>
        <v>289.938</v>
      </c>
      <c r="Z34" s="4"/>
      <c r="AA34" s="4">
        <f t="shared" si="15"/>
        <v>69.333</v>
      </c>
      <c r="AB34" s="4">
        <f t="shared" si="16"/>
        <v>6233.667</v>
      </c>
      <c r="AC34" s="6">
        <f t="shared" si="18"/>
        <v>6303</v>
      </c>
    </row>
    <row r="35" spans="3:29" ht="15">
      <c r="C35" s="1"/>
      <c r="D35" s="10"/>
      <c r="E35" s="10"/>
      <c r="F35">
        <v>2006</v>
      </c>
      <c r="G35" s="2">
        <v>37.6</v>
      </c>
      <c r="H35" s="2">
        <v>25.9</v>
      </c>
      <c r="I35" s="2">
        <v>18.5</v>
      </c>
      <c r="J35" s="2">
        <v>11.3</v>
      </c>
      <c r="K35" s="2">
        <v>5.2</v>
      </c>
      <c r="M35" s="2">
        <v>1.5</v>
      </c>
      <c r="N35" s="2">
        <v>98.5</v>
      </c>
      <c r="O35" s="2">
        <v>6204</v>
      </c>
      <c r="Q35" s="1"/>
      <c r="T35" s="11">
        <v>2006</v>
      </c>
      <c r="U35" s="4">
        <f t="shared" si="17"/>
        <v>2332.704</v>
      </c>
      <c r="V35" s="4">
        <f t="shared" si="11"/>
        <v>1606.8359999999998</v>
      </c>
      <c r="W35" s="4">
        <f t="shared" si="12"/>
        <v>1147.74</v>
      </c>
      <c r="X35" s="4">
        <f t="shared" si="13"/>
        <v>701.0520000000001</v>
      </c>
      <c r="Y35" s="4">
        <f t="shared" si="14"/>
        <v>322.608</v>
      </c>
      <c r="Z35" s="4"/>
      <c r="AA35" s="4">
        <f t="shared" si="15"/>
        <v>93.06</v>
      </c>
      <c r="AB35" s="4">
        <f t="shared" si="16"/>
        <v>6110.94</v>
      </c>
      <c r="AC35" s="6">
        <f t="shared" si="18"/>
        <v>6204</v>
      </c>
    </row>
    <row r="36" spans="3:29" ht="15">
      <c r="C36" s="1"/>
      <c r="D36" s="10"/>
      <c r="E36" s="10"/>
      <c r="F36">
        <v>2005</v>
      </c>
      <c r="G36" s="2">
        <v>35.6</v>
      </c>
      <c r="H36" s="2">
        <v>25.1</v>
      </c>
      <c r="I36" s="2">
        <v>19.2</v>
      </c>
      <c r="J36" s="2">
        <v>12.5</v>
      </c>
      <c r="K36" s="2">
        <v>5.7</v>
      </c>
      <c r="M36" s="2">
        <v>1.9</v>
      </c>
      <c r="N36" s="2">
        <v>98.1</v>
      </c>
      <c r="O36" s="2">
        <v>5901</v>
      </c>
      <c r="Q36" s="1"/>
      <c r="T36" s="11">
        <v>2005</v>
      </c>
      <c r="U36" s="4">
        <f t="shared" si="17"/>
        <v>2100.756</v>
      </c>
      <c r="V36" s="4">
        <f t="shared" si="11"/>
        <v>1481.151</v>
      </c>
      <c r="W36" s="4">
        <f t="shared" si="12"/>
        <v>1132.992</v>
      </c>
      <c r="X36" s="4">
        <f t="shared" si="13"/>
        <v>737.625</v>
      </c>
      <c r="Y36" s="4">
        <f t="shared" si="14"/>
        <v>336.357</v>
      </c>
      <c r="Z36" s="4"/>
      <c r="AA36" s="4">
        <f t="shared" si="15"/>
        <v>112.119</v>
      </c>
      <c r="AB36" s="4">
        <f t="shared" si="16"/>
        <v>5788.880999999999</v>
      </c>
      <c r="AC36" s="6">
        <f t="shared" si="18"/>
        <v>5901</v>
      </c>
    </row>
    <row r="37" spans="3:29" ht="15">
      <c r="C37" s="1"/>
      <c r="D37" s="10"/>
      <c r="E37" s="10"/>
      <c r="F37">
        <v>2004</v>
      </c>
      <c r="G37" s="2">
        <v>32.8</v>
      </c>
      <c r="H37" s="2">
        <v>24.5</v>
      </c>
      <c r="I37" s="2">
        <v>19.4</v>
      </c>
      <c r="J37" s="2">
        <v>14.4</v>
      </c>
      <c r="K37" s="2">
        <v>6.9</v>
      </c>
      <c r="M37" s="2">
        <v>2</v>
      </c>
      <c r="N37" s="2">
        <v>98</v>
      </c>
      <c r="O37" s="2">
        <v>6390</v>
      </c>
      <c r="Q37" s="1"/>
      <c r="T37" s="11">
        <v>2004</v>
      </c>
      <c r="U37" s="4">
        <f t="shared" si="17"/>
        <v>2095.9199999999996</v>
      </c>
      <c r="V37" s="4">
        <f t="shared" si="11"/>
        <v>1565.55</v>
      </c>
      <c r="W37" s="4">
        <f t="shared" si="12"/>
        <v>1239.6599999999999</v>
      </c>
      <c r="X37" s="4">
        <f t="shared" si="13"/>
        <v>920.16</v>
      </c>
      <c r="Y37" s="4">
        <f t="shared" si="14"/>
        <v>440.91</v>
      </c>
      <c r="Z37" s="4"/>
      <c r="AA37" s="4">
        <f t="shared" si="15"/>
        <v>127.8</v>
      </c>
      <c r="AB37" s="4">
        <f t="shared" si="16"/>
        <v>6262.2</v>
      </c>
      <c r="AC37" s="6">
        <f t="shared" si="18"/>
        <v>6390</v>
      </c>
    </row>
    <row r="38" spans="3:29" ht="15">
      <c r="C38" s="1"/>
      <c r="D38" s="10"/>
      <c r="E38" s="10"/>
      <c r="F38">
        <v>2003</v>
      </c>
      <c r="G38" s="2">
        <v>31.2</v>
      </c>
      <c r="H38" s="2">
        <v>24.3</v>
      </c>
      <c r="I38" s="2">
        <v>19.5</v>
      </c>
      <c r="J38" s="2">
        <v>14.9</v>
      </c>
      <c r="K38" s="2">
        <v>7.5</v>
      </c>
      <c r="M38" s="2">
        <v>2.6</v>
      </c>
      <c r="N38" s="2">
        <v>97.4</v>
      </c>
      <c r="O38" s="2">
        <v>6950</v>
      </c>
      <c r="Q38" s="1"/>
      <c r="T38" s="11">
        <v>2003</v>
      </c>
      <c r="U38" s="4">
        <f t="shared" si="17"/>
        <v>2168.4</v>
      </c>
      <c r="V38" s="4">
        <f t="shared" si="11"/>
        <v>1688.85</v>
      </c>
      <c r="W38" s="4">
        <f t="shared" si="12"/>
        <v>1355.25</v>
      </c>
      <c r="X38" s="4">
        <f t="shared" si="13"/>
        <v>1035.55</v>
      </c>
      <c r="Y38" s="4">
        <f t="shared" si="14"/>
        <v>521.25</v>
      </c>
      <c r="Z38" s="4"/>
      <c r="AA38" s="4">
        <f t="shared" si="15"/>
        <v>180.7</v>
      </c>
      <c r="AB38" s="4">
        <f t="shared" si="16"/>
        <v>6769.3</v>
      </c>
      <c r="AC38" s="6">
        <f t="shared" si="18"/>
        <v>6950</v>
      </c>
    </row>
    <row r="39" spans="3:29" ht="15">
      <c r="C39" s="1"/>
      <c r="D39" s="10"/>
      <c r="E39" s="10"/>
      <c r="F39">
        <v>2002</v>
      </c>
      <c r="G39" s="2">
        <v>30.3</v>
      </c>
      <c r="H39" s="2">
        <v>22.5</v>
      </c>
      <c r="I39" s="2">
        <v>20.3</v>
      </c>
      <c r="J39" s="2">
        <v>14.8</v>
      </c>
      <c r="K39" s="2">
        <v>9.2</v>
      </c>
      <c r="M39" s="2">
        <v>2.9</v>
      </c>
      <c r="N39" s="2">
        <v>97.1</v>
      </c>
      <c r="O39" s="2">
        <v>7013</v>
      </c>
      <c r="Q39" s="1"/>
      <c r="T39" s="11">
        <v>2002</v>
      </c>
      <c r="U39" s="4">
        <f t="shared" si="17"/>
        <v>2124.939</v>
      </c>
      <c r="V39" s="4">
        <f t="shared" si="11"/>
        <v>1577.925</v>
      </c>
      <c r="W39" s="4">
        <f t="shared" si="12"/>
        <v>1423.639</v>
      </c>
      <c r="X39" s="4">
        <f t="shared" si="13"/>
        <v>1037.924</v>
      </c>
      <c r="Y39" s="4">
        <f t="shared" si="14"/>
        <v>645.196</v>
      </c>
      <c r="Z39" s="4"/>
      <c r="AA39" s="4">
        <f t="shared" si="15"/>
        <v>203.377</v>
      </c>
      <c r="AB39" s="4">
        <f t="shared" si="16"/>
        <v>6809.623</v>
      </c>
      <c r="AC39" s="6">
        <f t="shared" si="18"/>
        <v>7013</v>
      </c>
    </row>
    <row r="40" spans="3:29" ht="15">
      <c r="C40" s="1"/>
      <c r="D40" s="10"/>
      <c r="E40" s="10"/>
      <c r="F40">
        <v>2001</v>
      </c>
      <c r="G40" s="2">
        <v>28.8</v>
      </c>
      <c r="H40" s="2">
        <v>20.1</v>
      </c>
      <c r="I40" s="2">
        <v>18.6</v>
      </c>
      <c r="J40" s="2">
        <v>14.8</v>
      </c>
      <c r="K40" s="2">
        <v>10.7</v>
      </c>
      <c r="L40" s="2">
        <v>4.7</v>
      </c>
      <c r="M40" s="2">
        <v>2.3</v>
      </c>
      <c r="N40" s="2">
        <v>93</v>
      </c>
      <c r="O40" s="2">
        <v>8446</v>
      </c>
      <c r="Q40" s="1"/>
      <c r="T40" s="11">
        <v>2001</v>
      </c>
      <c r="U40" s="4">
        <f t="shared" si="17"/>
        <v>2432.4480000000003</v>
      </c>
      <c r="V40" s="4">
        <f t="shared" si="11"/>
        <v>1697.646</v>
      </c>
      <c r="W40" s="4">
        <f t="shared" si="12"/>
        <v>1570.9560000000001</v>
      </c>
      <c r="X40" s="4">
        <f t="shared" si="13"/>
        <v>1250.008</v>
      </c>
      <c r="Y40" s="4">
        <f t="shared" si="14"/>
        <v>903.722</v>
      </c>
      <c r="Z40" s="4">
        <f aca="true" t="shared" si="19" ref="Z40:Z48">L40*$O40/100</f>
        <v>396.96200000000005</v>
      </c>
      <c r="AA40" s="4">
        <f t="shared" si="15"/>
        <v>194.25799999999998</v>
      </c>
      <c r="AB40" s="4">
        <f t="shared" si="16"/>
        <v>7854.78</v>
      </c>
      <c r="AC40" s="6">
        <f t="shared" si="18"/>
        <v>8446</v>
      </c>
    </row>
    <row r="41" spans="3:29" ht="15">
      <c r="C41" s="1"/>
      <c r="D41" s="10"/>
      <c r="E41" s="10"/>
      <c r="F41">
        <v>2000</v>
      </c>
      <c r="G41" s="2">
        <v>29.5</v>
      </c>
      <c r="H41" s="2">
        <v>19.8</v>
      </c>
      <c r="I41" s="2">
        <v>18.4</v>
      </c>
      <c r="J41" s="2">
        <v>15.3</v>
      </c>
      <c r="K41" s="2">
        <v>10.1</v>
      </c>
      <c r="L41" s="2">
        <v>4.9</v>
      </c>
      <c r="M41" s="2">
        <v>2</v>
      </c>
      <c r="N41" s="2">
        <v>93.1</v>
      </c>
      <c r="O41" s="2">
        <v>8692</v>
      </c>
      <c r="Q41" s="1"/>
      <c r="T41" s="11">
        <v>2000</v>
      </c>
      <c r="U41" s="4">
        <f t="shared" si="17"/>
        <v>2564.14</v>
      </c>
      <c r="V41" s="4">
        <f t="shared" si="11"/>
        <v>1721.016</v>
      </c>
      <c r="W41" s="4">
        <f t="shared" si="12"/>
        <v>1599.328</v>
      </c>
      <c r="X41" s="4">
        <f t="shared" si="13"/>
        <v>1329.876</v>
      </c>
      <c r="Y41" s="4">
        <f t="shared" si="14"/>
        <v>877.8919999999999</v>
      </c>
      <c r="Z41" s="4">
        <f t="shared" si="19"/>
        <v>425.908</v>
      </c>
      <c r="AA41" s="4">
        <f t="shared" si="15"/>
        <v>173.84</v>
      </c>
      <c r="AB41" s="4">
        <f t="shared" si="16"/>
        <v>8092.2519999999995</v>
      </c>
      <c r="AC41" s="6">
        <f t="shared" si="18"/>
        <v>8692</v>
      </c>
    </row>
    <row r="42" spans="3:29" ht="15">
      <c r="C42" s="1"/>
      <c r="D42" s="10"/>
      <c r="E42" s="10"/>
      <c r="F42">
        <v>1999</v>
      </c>
      <c r="G42" s="2">
        <v>27.5</v>
      </c>
      <c r="H42" s="2">
        <v>19.6</v>
      </c>
      <c r="I42" s="2">
        <v>19</v>
      </c>
      <c r="J42" s="2">
        <v>14.8</v>
      </c>
      <c r="K42" s="2">
        <v>11.1</v>
      </c>
      <c r="L42" s="2">
        <v>5.1</v>
      </c>
      <c r="M42" s="2">
        <v>2.9</v>
      </c>
      <c r="N42" s="2">
        <v>92</v>
      </c>
      <c r="O42" s="2">
        <v>9551</v>
      </c>
      <c r="Q42" s="1"/>
      <c r="T42" s="11">
        <v>1999</v>
      </c>
      <c r="U42" s="4">
        <f t="shared" si="17"/>
        <v>2626.525</v>
      </c>
      <c r="V42" s="4">
        <f t="shared" si="11"/>
        <v>1871.996</v>
      </c>
      <c r="W42" s="4">
        <f t="shared" si="12"/>
        <v>1814.69</v>
      </c>
      <c r="X42" s="4">
        <f t="shared" si="13"/>
        <v>1413.5480000000002</v>
      </c>
      <c r="Y42" s="4">
        <f t="shared" si="14"/>
        <v>1060.1609999999998</v>
      </c>
      <c r="Z42" s="4">
        <f t="shared" si="19"/>
        <v>487.101</v>
      </c>
      <c r="AA42" s="4">
        <f t="shared" si="15"/>
        <v>276.979</v>
      </c>
      <c r="AB42" s="4">
        <f t="shared" si="16"/>
        <v>8786.92</v>
      </c>
      <c r="AC42" s="6">
        <f t="shared" si="18"/>
        <v>9551</v>
      </c>
    </row>
    <row r="43" spans="3:29" ht="15">
      <c r="C43" s="1"/>
      <c r="D43" s="10"/>
      <c r="E43" s="10"/>
      <c r="F43">
        <v>1998</v>
      </c>
      <c r="G43" s="2">
        <v>26.7</v>
      </c>
      <c r="H43" s="2">
        <v>19.1</v>
      </c>
      <c r="I43" s="2">
        <v>19.8</v>
      </c>
      <c r="J43" s="2">
        <v>15.4</v>
      </c>
      <c r="K43" s="2">
        <v>10.6</v>
      </c>
      <c r="L43" s="2">
        <v>5.7</v>
      </c>
      <c r="M43" s="2">
        <v>2.7</v>
      </c>
      <c r="N43" s="2">
        <v>91.6</v>
      </c>
      <c r="O43" s="2">
        <v>10192</v>
      </c>
      <c r="Q43" s="1"/>
      <c r="T43" s="11">
        <v>1998</v>
      </c>
      <c r="U43" s="4">
        <f t="shared" si="17"/>
        <v>2721.2639999999997</v>
      </c>
      <c r="V43" s="4">
        <f t="shared" si="11"/>
        <v>1946.672</v>
      </c>
      <c r="W43" s="4">
        <f t="shared" si="12"/>
        <v>2018.016</v>
      </c>
      <c r="X43" s="4">
        <f t="shared" si="13"/>
        <v>1569.5680000000002</v>
      </c>
      <c r="Y43" s="4">
        <f t="shared" si="14"/>
        <v>1080.3519999999999</v>
      </c>
      <c r="Z43" s="4">
        <f t="shared" si="19"/>
        <v>580.944</v>
      </c>
      <c r="AA43" s="4">
        <f t="shared" si="15"/>
        <v>275.184</v>
      </c>
      <c r="AB43" s="4">
        <f t="shared" si="16"/>
        <v>9335.872</v>
      </c>
      <c r="AC43" s="6">
        <f t="shared" si="18"/>
        <v>10192</v>
      </c>
    </row>
    <row r="44" spans="3:29" ht="15">
      <c r="C44" s="1"/>
      <c r="D44" s="10"/>
      <c r="E44" s="10"/>
      <c r="F44">
        <v>1997</v>
      </c>
      <c r="G44" s="2">
        <v>23.9</v>
      </c>
      <c r="H44" s="2">
        <v>18.9</v>
      </c>
      <c r="I44" s="2">
        <v>18</v>
      </c>
      <c r="J44" s="2">
        <v>16.6</v>
      </c>
      <c r="K44" s="2">
        <v>11.8</v>
      </c>
      <c r="L44" s="2">
        <v>6.5</v>
      </c>
      <c r="M44" s="2">
        <v>4.3</v>
      </c>
      <c r="N44" s="2">
        <v>89.2</v>
      </c>
      <c r="O44" s="2">
        <v>10561</v>
      </c>
      <c r="Q44" s="1"/>
      <c r="T44" s="11">
        <v>1997</v>
      </c>
      <c r="U44" s="4">
        <f t="shared" si="17"/>
        <v>2524.0789999999997</v>
      </c>
      <c r="V44" s="4">
        <f t="shared" si="11"/>
        <v>1996.029</v>
      </c>
      <c r="W44" s="4">
        <f t="shared" si="12"/>
        <v>1900.98</v>
      </c>
      <c r="X44" s="4">
        <f t="shared" si="13"/>
        <v>1753.126</v>
      </c>
      <c r="Y44" s="4">
        <f t="shared" si="14"/>
        <v>1246.198</v>
      </c>
      <c r="Z44" s="4">
        <f t="shared" si="19"/>
        <v>686.465</v>
      </c>
      <c r="AA44" s="4">
        <f t="shared" si="15"/>
        <v>454.12299999999993</v>
      </c>
      <c r="AB44" s="4">
        <f t="shared" si="16"/>
        <v>9420.412</v>
      </c>
      <c r="AC44" s="6">
        <f t="shared" si="18"/>
        <v>10561</v>
      </c>
    </row>
    <row r="45" spans="3:29" ht="15">
      <c r="C45" s="1"/>
      <c r="D45" s="10"/>
      <c r="E45" s="10"/>
      <c r="F45">
        <v>1996</v>
      </c>
      <c r="G45" s="2">
        <v>23.6</v>
      </c>
      <c r="H45" s="2">
        <v>18.3</v>
      </c>
      <c r="I45" s="2">
        <v>18.9</v>
      </c>
      <c r="J45" s="2">
        <v>16.8</v>
      </c>
      <c r="K45" s="2">
        <v>12.2</v>
      </c>
      <c r="L45" s="2">
        <v>6.5</v>
      </c>
      <c r="M45" s="2">
        <v>3.7</v>
      </c>
      <c r="N45" s="2">
        <v>89.8</v>
      </c>
      <c r="O45" s="2">
        <v>10719</v>
      </c>
      <c r="Q45" s="1"/>
      <c r="T45" s="11">
        <v>1996</v>
      </c>
      <c r="U45" s="4">
        <f t="shared" si="17"/>
        <v>2529.684</v>
      </c>
      <c r="V45" s="4">
        <f t="shared" si="11"/>
        <v>1961.5770000000002</v>
      </c>
      <c r="W45" s="4">
        <f t="shared" si="12"/>
        <v>2025.8909999999998</v>
      </c>
      <c r="X45" s="4">
        <f t="shared" si="13"/>
        <v>1800.7920000000001</v>
      </c>
      <c r="Y45" s="4">
        <f t="shared" si="14"/>
        <v>1307.7179999999998</v>
      </c>
      <c r="Z45" s="4">
        <f t="shared" si="19"/>
        <v>696.735</v>
      </c>
      <c r="AA45" s="4">
        <f t="shared" si="15"/>
        <v>396.603</v>
      </c>
      <c r="AB45" s="4">
        <f t="shared" si="16"/>
        <v>9625.662</v>
      </c>
      <c r="AC45" s="6">
        <f t="shared" si="18"/>
        <v>10719</v>
      </c>
    </row>
    <row r="46" spans="3:29" ht="15">
      <c r="C46" s="1"/>
      <c r="D46" s="10"/>
      <c r="E46" s="10"/>
      <c r="F46">
        <v>1995</v>
      </c>
      <c r="G46" s="2">
        <v>22.4</v>
      </c>
      <c r="H46" s="2">
        <v>18.6</v>
      </c>
      <c r="I46" s="2">
        <v>19.1</v>
      </c>
      <c r="J46" s="2">
        <v>16.7</v>
      </c>
      <c r="K46" s="2">
        <v>12.3</v>
      </c>
      <c r="L46" s="2">
        <v>6.9</v>
      </c>
      <c r="M46" s="2">
        <v>4</v>
      </c>
      <c r="N46" s="2">
        <v>89.1</v>
      </c>
      <c r="O46" s="2">
        <v>10634</v>
      </c>
      <c r="Q46" s="1"/>
      <c r="T46" s="11">
        <v>1995</v>
      </c>
      <c r="U46" s="4">
        <f t="shared" si="17"/>
        <v>2382.0159999999996</v>
      </c>
      <c r="V46" s="4">
        <f t="shared" si="11"/>
        <v>1977.9240000000002</v>
      </c>
      <c r="W46" s="4">
        <f t="shared" si="12"/>
        <v>2031.0940000000003</v>
      </c>
      <c r="X46" s="4">
        <f t="shared" si="13"/>
        <v>1775.878</v>
      </c>
      <c r="Y46" s="4">
        <f t="shared" si="14"/>
        <v>1307.9820000000002</v>
      </c>
      <c r="Z46" s="4">
        <f t="shared" si="19"/>
        <v>733.7460000000001</v>
      </c>
      <c r="AA46" s="4">
        <f t="shared" si="15"/>
        <v>425.36</v>
      </c>
      <c r="AB46" s="4">
        <f t="shared" si="16"/>
        <v>9474.893999999998</v>
      </c>
      <c r="AC46" s="6">
        <f t="shared" si="18"/>
        <v>10634</v>
      </c>
    </row>
    <row r="47" spans="3:29" ht="15">
      <c r="C47" s="1"/>
      <c r="D47" s="10"/>
      <c r="E47" s="10"/>
      <c r="F47">
        <v>1994</v>
      </c>
      <c r="G47" s="2">
        <v>21.7</v>
      </c>
      <c r="H47" s="2">
        <v>18.8</v>
      </c>
      <c r="I47" s="2">
        <v>18.7</v>
      </c>
      <c r="J47" s="2">
        <v>16.9</v>
      </c>
      <c r="K47" s="2">
        <v>13.1</v>
      </c>
      <c r="L47" s="2">
        <v>6.8</v>
      </c>
      <c r="M47" s="2">
        <v>4</v>
      </c>
      <c r="N47" s="2">
        <v>89.1</v>
      </c>
      <c r="O47" s="2">
        <v>10832</v>
      </c>
      <c r="Q47" s="1"/>
      <c r="T47" s="11">
        <v>1994</v>
      </c>
      <c r="U47" s="4">
        <f t="shared" si="17"/>
        <v>2350.544</v>
      </c>
      <c r="V47" s="4">
        <f t="shared" si="11"/>
        <v>2036.4160000000002</v>
      </c>
      <c r="W47" s="4">
        <f t="shared" si="12"/>
        <v>2025.5839999999998</v>
      </c>
      <c r="X47" s="4">
        <f t="shared" si="13"/>
        <v>1830.608</v>
      </c>
      <c r="Y47" s="4">
        <f t="shared" si="14"/>
        <v>1418.9919999999997</v>
      </c>
      <c r="Z47" s="4">
        <f t="shared" si="19"/>
        <v>736.5759999999999</v>
      </c>
      <c r="AA47" s="4">
        <f t="shared" si="15"/>
        <v>433.28</v>
      </c>
      <c r="AB47" s="4">
        <f t="shared" si="16"/>
        <v>9651.312</v>
      </c>
      <c r="AC47" s="6">
        <f t="shared" si="18"/>
        <v>10832</v>
      </c>
    </row>
    <row r="48" spans="3:29" ht="15">
      <c r="C48" s="1"/>
      <c r="D48" s="10"/>
      <c r="E48" s="10"/>
      <c r="F48">
        <v>1993</v>
      </c>
      <c r="G48" s="2">
        <v>21.1</v>
      </c>
      <c r="H48" s="2">
        <v>19.4</v>
      </c>
      <c r="I48" s="2">
        <v>18.8</v>
      </c>
      <c r="J48" s="2">
        <v>16.3</v>
      </c>
      <c r="K48" s="2">
        <v>12.3</v>
      </c>
      <c r="L48" s="2">
        <v>7.4</v>
      </c>
      <c r="M48" s="2">
        <v>4.8</v>
      </c>
      <c r="N48" s="2">
        <v>87.8</v>
      </c>
      <c r="O48" s="2">
        <v>10857</v>
      </c>
      <c r="Q48" s="1">
        <f>O31/O48</f>
        <v>0.5110067237726812</v>
      </c>
      <c r="T48" s="11">
        <v>1993</v>
      </c>
      <c r="U48" s="4">
        <f t="shared" si="17"/>
        <v>2290.827</v>
      </c>
      <c r="V48" s="4">
        <f t="shared" si="11"/>
        <v>2106.258</v>
      </c>
      <c r="W48" s="4">
        <f t="shared" si="12"/>
        <v>2041.116</v>
      </c>
      <c r="X48" s="4">
        <f t="shared" si="13"/>
        <v>1769.691</v>
      </c>
      <c r="Y48" s="4">
        <f t="shared" si="14"/>
        <v>1335.411</v>
      </c>
      <c r="Z48" s="4">
        <f t="shared" si="19"/>
        <v>803.418</v>
      </c>
      <c r="AA48" s="4">
        <f t="shared" si="15"/>
        <v>521.136</v>
      </c>
      <c r="AB48" s="4">
        <f t="shared" si="16"/>
        <v>9532.446</v>
      </c>
      <c r="AC48" s="6">
        <f t="shared" si="18"/>
        <v>10857</v>
      </c>
    </row>
    <row r="51" spans="3:29" ht="15">
      <c r="C51" s="1"/>
      <c r="D51" s="9" t="s">
        <v>0</v>
      </c>
      <c r="E51" s="9" t="s">
        <v>1</v>
      </c>
      <c r="G51" s="2" t="s">
        <v>1</v>
      </c>
      <c r="H51" s="2" t="s">
        <v>2</v>
      </c>
      <c r="I51" s="2" t="s">
        <v>3</v>
      </c>
      <c r="J51" s="2" t="s">
        <v>4</v>
      </c>
      <c r="K51" s="2" t="s">
        <v>5</v>
      </c>
      <c r="L51" s="2" t="s">
        <v>6</v>
      </c>
      <c r="M51" s="2" t="s">
        <v>7</v>
      </c>
      <c r="N51" s="2" t="s">
        <v>8</v>
      </c>
      <c r="Q51" s="1"/>
      <c r="R51" s="9" t="s">
        <v>0</v>
      </c>
      <c r="S51" s="9" t="s">
        <v>1</v>
      </c>
      <c r="U51" s="2" t="s">
        <v>18</v>
      </c>
      <c r="V51" s="2" t="s">
        <v>2</v>
      </c>
      <c r="W51" s="2" t="s">
        <v>3</v>
      </c>
      <c r="X51" s="2" t="s">
        <v>4</v>
      </c>
      <c r="Y51" s="2" t="s">
        <v>5</v>
      </c>
      <c r="Z51" s="2" t="s">
        <v>6</v>
      </c>
      <c r="AA51" s="2" t="s">
        <v>7</v>
      </c>
      <c r="AB51" s="2" t="s">
        <v>8</v>
      </c>
      <c r="AC51" s="2" t="s">
        <v>15</v>
      </c>
    </row>
    <row r="52" spans="3:19" ht="15">
      <c r="C52" s="1" t="s">
        <v>12</v>
      </c>
      <c r="D52" s="9"/>
      <c r="E52" s="9"/>
      <c r="Q52" s="1" t="s">
        <v>12</v>
      </c>
      <c r="R52" s="9"/>
      <c r="S52" s="9"/>
    </row>
    <row r="53" spans="3:29" ht="15">
      <c r="C53" s="1"/>
      <c r="D53" s="9">
        <v>8.5</v>
      </c>
      <c r="E53" s="9">
        <v>29.9</v>
      </c>
      <c r="F53">
        <v>2010</v>
      </c>
      <c r="G53" s="2">
        <f>D53+E53</f>
        <v>38.4</v>
      </c>
      <c r="H53" s="2">
        <v>28.4</v>
      </c>
      <c r="I53" s="2">
        <v>18.6</v>
      </c>
      <c r="J53" s="2">
        <v>9.2</v>
      </c>
      <c r="K53" s="2">
        <v>4.1</v>
      </c>
      <c r="M53" s="2">
        <v>1.3</v>
      </c>
      <c r="N53" s="2">
        <v>98.7</v>
      </c>
      <c r="O53" s="2">
        <v>7629</v>
      </c>
      <c r="Q53" s="1"/>
      <c r="R53" s="12">
        <f>D53*$O53/100</f>
        <v>648.465</v>
      </c>
      <c r="S53" s="12">
        <f>E53*$O53/100</f>
        <v>2281.071</v>
      </c>
      <c r="T53" s="11">
        <v>2010</v>
      </c>
      <c r="U53" s="4">
        <f>G53*$O53/100</f>
        <v>2929.5359999999996</v>
      </c>
      <c r="V53" s="4">
        <f aca="true" t="shared" si="20" ref="V53:V70">H53*$O53/100</f>
        <v>2166.636</v>
      </c>
      <c r="W53" s="4">
        <f aca="true" t="shared" si="21" ref="W53:W70">I53*$O53/100</f>
        <v>1418.9940000000001</v>
      </c>
      <c r="X53" s="4">
        <f aca="true" t="shared" si="22" ref="X53:X70">J53*$O53/100</f>
        <v>701.8679999999999</v>
      </c>
      <c r="Y53" s="4">
        <f aca="true" t="shared" si="23" ref="Y53:Y70">K53*$O53/100</f>
        <v>312.789</v>
      </c>
      <c r="Z53" s="4"/>
      <c r="AA53" s="4">
        <f aca="true" t="shared" si="24" ref="AA53:AA70">M53*$O53/100</f>
        <v>99.177</v>
      </c>
      <c r="AB53" s="4">
        <f aca="true" t="shared" si="25" ref="AB53:AB70">N53*$O53/100</f>
        <v>7529.823</v>
      </c>
      <c r="AC53" s="6">
        <f>O53</f>
        <v>7629</v>
      </c>
    </row>
    <row r="54" spans="3:29" ht="15">
      <c r="C54" s="1"/>
      <c r="D54" s="10"/>
      <c r="E54" s="10"/>
      <c r="F54">
        <v>2009</v>
      </c>
      <c r="G54" s="2">
        <v>39.3</v>
      </c>
      <c r="H54" s="2">
        <v>27.7</v>
      </c>
      <c r="I54" s="2">
        <v>18.4</v>
      </c>
      <c r="J54" s="2">
        <v>9.5</v>
      </c>
      <c r="K54" s="2">
        <v>4.2</v>
      </c>
      <c r="M54" s="2">
        <v>0.9</v>
      </c>
      <c r="N54" s="2">
        <v>99.1</v>
      </c>
      <c r="O54" s="2">
        <v>7334</v>
      </c>
      <c r="Q54" s="1"/>
      <c r="T54" s="11">
        <v>2009</v>
      </c>
      <c r="U54" s="4">
        <f aca="true" t="shared" si="26" ref="U54:U70">G54*$O54/100</f>
        <v>2882.2619999999997</v>
      </c>
      <c r="V54" s="4">
        <f t="shared" si="20"/>
        <v>2031.5179999999998</v>
      </c>
      <c r="W54" s="4">
        <f t="shared" si="21"/>
        <v>1349.4559999999997</v>
      </c>
      <c r="X54" s="4">
        <f t="shared" si="22"/>
        <v>696.73</v>
      </c>
      <c r="Y54" s="4">
        <f t="shared" si="23"/>
        <v>308.028</v>
      </c>
      <c r="Z54" s="4"/>
      <c r="AA54" s="4">
        <f t="shared" si="24"/>
        <v>66.006</v>
      </c>
      <c r="AB54" s="4">
        <f t="shared" si="25"/>
        <v>7267.993999999999</v>
      </c>
      <c r="AC54" s="6">
        <f aca="true" t="shared" si="27" ref="AC54:AC70">O54</f>
        <v>7334</v>
      </c>
    </row>
    <row r="55" spans="3:29" ht="15">
      <c r="C55" s="1"/>
      <c r="D55" s="10"/>
      <c r="E55" s="10"/>
      <c r="F55">
        <v>2008</v>
      </c>
      <c r="G55" s="2">
        <v>38.7</v>
      </c>
      <c r="H55" s="2">
        <v>28.3</v>
      </c>
      <c r="I55" s="2">
        <v>18.6</v>
      </c>
      <c r="J55" s="2">
        <v>9.8</v>
      </c>
      <c r="K55" s="2">
        <v>3.7</v>
      </c>
      <c r="M55" s="2">
        <v>0.9</v>
      </c>
      <c r="N55" s="2">
        <v>99.1</v>
      </c>
      <c r="O55" s="2">
        <v>7055</v>
      </c>
      <c r="Q55" s="1"/>
      <c r="T55" s="11">
        <v>2008</v>
      </c>
      <c r="U55" s="4">
        <f t="shared" si="26"/>
        <v>2730.285</v>
      </c>
      <c r="V55" s="4">
        <f t="shared" si="20"/>
        <v>1996.565</v>
      </c>
      <c r="W55" s="4">
        <f t="shared" si="21"/>
        <v>1312.23</v>
      </c>
      <c r="X55" s="4">
        <f t="shared" si="22"/>
        <v>691.39</v>
      </c>
      <c r="Y55" s="4">
        <f t="shared" si="23"/>
        <v>261.035</v>
      </c>
      <c r="Z55" s="4"/>
      <c r="AA55" s="4">
        <f t="shared" si="24"/>
        <v>63.495</v>
      </c>
      <c r="AB55" s="4">
        <f t="shared" si="25"/>
        <v>6991.505</v>
      </c>
      <c r="AC55" s="6">
        <f t="shared" si="27"/>
        <v>7055</v>
      </c>
    </row>
    <row r="56" spans="3:29" ht="15">
      <c r="C56" s="1"/>
      <c r="D56" s="10"/>
      <c r="E56" s="10"/>
      <c r="F56">
        <v>2007</v>
      </c>
      <c r="G56" s="2">
        <v>38</v>
      </c>
      <c r="H56" s="2">
        <v>28.6</v>
      </c>
      <c r="I56" s="2">
        <v>18.1</v>
      </c>
      <c r="J56" s="2">
        <v>9.6</v>
      </c>
      <c r="K56" s="2">
        <v>4.2</v>
      </c>
      <c r="M56" s="2">
        <v>1.5</v>
      </c>
      <c r="N56" s="2">
        <v>98.5</v>
      </c>
      <c r="O56" s="2">
        <v>6951</v>
      </c>
      <c r="Q56" s="1"/>
      <c r="T56" s="11">
        <v>2007</v>
      </c>
      <c r="U56" s="4">
        <f t="shared" si="26"/>
        <v>2641.38</v>
      </c>
      <c r="V56" s="4">
        <f t="shared" si="20"/>
        <v>1987.986</v>
      </c>
      <c r="W56" s="4">
        <f t="shared" si="21"/>
        <v>1258.131</v>
      </c>
      <c r="X56" s="4">
        <f t="shared" si="22"/>
        <v>667.2959999999999</v>
      </c>
      <c r="Y56" s="4">
        <f t="shared" si="23"/>
        <v>291.942</v>
      </c>
      <c r="Z56" s="4"/>
      <c r="AA56" s="4">
        <f t="shared" si="24"/>
        <v>104.265</v>
      </c>
      <c r="AB56" s="4">
        <f t="shared" si="25"/>
        <v>6846.735</v>
      </c>
      <c r="AC56" s="6">
        <f t="shared" si="27"/>
        <v>6951</v>
      </c>
    </row>
    <row r="57" spans="3:29" ht="15">
      <c r="C57" s="1"/>
      <c r="D57" s="10"/>
      <c r="E57" s="10"/>
      <c r="F57">
        <v>2006</v>
      </c>
      <c r="G57" s="2">
        <v>37</v>
      </c>
      <c r="H57" s="2">
        <v>28.3</v>
      </c>
      <c r="I57" s="2">
        <v>19.1</v>
      </c>
      <c r="J57" s="2">
        <v>10.4</v>
      </c>
      <c r="K57" s="2">
        <v>3.9</v>
      </c>
      <c r="M57" s="2">
        <v>1.3</v>
      </c>
      <c r="N57" s="2">
        <v>98.7</v>
      </c>
      <c r="O57" s="2">
        <v>6520</v>
      </c>
      <c r="Q57" s="1"/>
      <c r="T57" s="11">
        <v>2006</v>
      </c>
      <c r="U57" s="4">
        <f t="shared" si="26"/>
        <v>2412.4</v>
      </c>
      <c r="V57" s="4">
        <f t="shared" si="20"/>
        <v>1845.16</v>
      </c>
      <c r="W57" s="4">
        <f t="shared" si="21"/>
        <v>1245.3200000000002</v>
      </c>
      <c r="X57" s="4">
        <f t="shared" si="22"/>
        <v>678.08</v>
      </c>
      <c r="Y57" s="4">
        <f t="shared" si="23"/>
        <v>254.28</v>
      </c>
      <c r="Z57" s="4"/>
      <c r="AA57" s="4">
        <f t="shared" si="24"/>
        <v>84.76</v>
      </c>
      <c r="AB57" s="4">
        <f t="shared" si="25"/>
        <v>6435.24</v>
      </c>
      <c r="AC57" s="6">
        <f t="shared" si="27"/>
        <v>6520</v>
      </c>
    </row>
    <row r="58" spans="3:29" ht="15">
      <c r="C58" s="1"/>
      <c r="D58" s="10"/>
      <c r="E58" s="10"/>
      <c r="F58">
        <v>2005</v>
      </c>
      <c r="G58" s="2">
        <v>36.7</v>
      </c>
      <c r="H58" s="2">
        <v>27.8</v>
      </c>
      <c r="I58" s="2">
        <v>19.5</v>
      </c>
      <c r="J58" s="2">
        <v>10.5</v>
      </c>
      <c r="K58" s="2">
        <v>4.1</v>
      </c>
      <c r="M58" s="2">
        <v>1.4</v>
      </c>
      <c r="N58" s="2">
        <v>98.6</v>
      </c>
      <c r="O58" s="2">
        <v>6230</v>
      </c>
      <c r="Q58" s="1"/>
      <c r="T58" s="11">
        <v>2005</v>
      </c>
      <c r="U58" s="4">
        <f t="shared" si="26"/>
        <v>2286.4100000000003</v>
      </c>
      <c r="V58" s="4">
        <f t="shared" si="20"/>
        <v>1731.94</v>
      </c>
      <c r="W58" s="4">
        <f t="shared" si="21"/>
        <v>1214.85</v>
      </c>
      <c r="X58" s="4">
        <f t="shared" si="22"/>
        <v>654.15</v>
      </c>
      <c r="Y58" s="4">
        <f t="shared" si="23"/>
        <v>255.42999999999995</v>
      </c>
      <c r="Z58" s="4"/>
      <c r="AA58" s="4">
        <f t="shared" si="24"/>
        <v>87.22</v>
      </c>
      <c r="AB58" s="4">
        <f t="shared" si="25"/>
        <v>6142.78</v>
      </c>
      <c r="AC58" s="6">
        <f t="shared" si="27"/>
        <v>6230</v>
      </c>
    </row>
    <row r="59" spans="3:29" ht="15">
      <c r="C59" s="1"/>
      <c r="D59" s="10"/>
      <c r="E59" s="10"/>
      <c r="F59">
        <v>2004</v>
      </c>
      <c r="G59" s="2">
        <v>35.2</v>
      </c>
      <c r="H59" s="2">
        <v>27.7</v>
      </c>
      <c r="I59" s="2">
        <v>20</v>
      </c>
      <c r="J59" s="2">
        <v>10.6</v>
      </c>
      <c r="K59" s="2">
        <v>4.6</v>
      </c>
      <c r="M59" s="2">
        <v>1.9</v>
      </c>
      <c r="N59" s="2">
        <v>98.1</v>
      </c>
      <c r="O59" s="2">
        <v>5966</v>
      </c>
      <c r="Q59" s="1"/>
      <c r="T59" s="11">
        <v>2004</v>
      </c>
      <c r="U59" s="4">
        <f t="shared" si="26"/>
        <v>2100.032</v>
      </c>
      <c r="V59" s="4">
        <f t="shared" si="20"/>
        <v>1652.5819999999999</v>
      </c>
      <c r="W59" s="4">
        <f t="shared" si="21"/>
        <v>1193.2</v>
      </c>
      <c r="X59" s="4">
        <f t="shared" si="22"/>
        <v>632.396</v>
      </c>
      <c r="Y59" s="4">
        <f t="shared" si="23"/>
        <v>274.436</v>
      </c>
      <c r="Z59" s="4"/>
      <c r="AA59" s="4">
        <f t="shared" si="24"/>
        <v>113.354</v>
      </c>
      <c r="AB59" s="4">
        <f t="shared" si="25"/>
        <v>5852.646</v>
      </c>
      <c r="AC59" s="6">
        <f t="shared" si="27"/>
        <v>5966</v>
      </c>
    </row>
    <row r="60" spans="3:29" ht="15">
      <c r="C60" s="1"/>
      <c r="D60" s="10"/>
      <c r="E60" s="10"/>
      <c r="F60">
        <v>2003</v>
      </c>
      <c r="G60" s="2">
        <v>33</v>
      </c>
      <c r="H60" s="2">
        <v>27.6</v>
      </c>
      <c r="I60" s="2">
        <v>19</v>
      </c>
      <c r="J60" s="2">
        <v>12.8</v>
      </c>
      <c r="K60" s="2">
        <v>5.6</v>
      </c>
      <c r="M60" s="2">
        <v>2</v>
      </c>
      <c r="N60" s="2">
        <v>98</v>
      </c>
      <c r="O60" s="2">
        <v>5781</v>
      </c>
      <c r="Q60" s="1"/>
      <c r="T60" s="11">
        <v>2003</v>
      </c>
      <c r="U60" s="4">
        <f t="shared" si="26"/>
        <v>1907.73</v>
      </c>
      <c r="V60" s="4">
        <f t="shared" si="20"/>
        <v>1595.556</v>
      </c>
      <c r="W60" s="4">
        <f t="shared" si="21"/>
        <v>1098.39</v>
      </c>
      <c r="X60" s="4">
        <f t="shared" si="22"/>
        <v>739.9680000000001</v>
      </c>
      <c r="Y60" s="4">
        <f t="shared" si="23"/>
        <v>323.736</v>
      </c>
      <c r="Z60" s="4"/>
      <c r="AA60" s="4">
        <f t="shared" si="24"/>
        <v>115.62</v>
      </c>
      <c r="AB60" s="4">
        <f t="shared" si="25"/>
        <v>5665.38</v>
      </c>
      <c r="AC60" s="6">
        <f t="shared" si="27"/>
        <v>5781</v>
      </c>
    </row>
    <row r="61" spans="3:29" ht="15">
      <c r="C61" s="1"/>
      <c r="D61" s="10"/>
      <c r="E61" s="10"/>
      <c r="F61">
        <v>2002</v>
      </c>
      <c r="G61" s="2">
        <v>30.6</v>
      </c>
      <c r="H61" s="2">
        <v>27.1</v>
      </c>
      <c r="I61" s="2">
        <v>20.4</v>
      </c>
      <c r="J61" s="2">
        <v>12.4</v>
      </c>
      <c r="K61" s="2">
        <v>6.7</v>
      </c>
      <c r="M61" s="2">
        <v>2.8</v>
      </c>
      <c r="N61" s="2">
        <v>97.2</v>
      </c>
      <c r="O61" s="2">
        <v>5572</v>
      </c>
      <c r="Q61" s="1"/>
      <c r="T61" s="11">
        <v>2002</v>
      </c>
      <c r="U61" s="4">
        <f t="shared" si="26"/>
        <v>1705.0320000000002</v>
      </c>
      <c r="V61" s="4">
        <f t="shared" si="20"/>
        <v>1510.0120000000002</v>
      </c>
      <c r="W61" s="4">
        <f t="shared" si="21"/>
        <v>1136.6879999999999</v>
      </c>
      <c r="X61" s="4">
        <f t="shared" si="22"/>
        <v>690.928</v>
      </c>
      <c r="Y61" s="4">
        <f t="shared" si="23"/>
        <v>373.324</v>
      </c>
      <c r="Z61" s="4"/>
      <c r="AA61" s="4">
        <f t="shared" si="24"/>
        <v>156.016</v>
      </c>
      <c r="AB61" s="4">
        <f t="shared" si="25"/>
        <v>5415.984</v>
      </c>
      <c r="AC61" s="6">
        <f t="shared" si="27"/>
        <v>5572</v>
      </c>
    </row>
    <row r="62" spans="3:29" ht="15">
      <c r="C62" s="1"/>
      <c r="D62" s="10"/>
      <c r="E62" s="10"/>
      <c r="F62">
        <v>2001</v>
      </c>
      <c r="G62" s="2">
        <v>28.3</v>
      </c>
      <c r="H62" s="2">
        <v>23.3</v>
      </c>
      <c r="I62" s="2">
        <v>18.9</v>
      </c>
      <c r="J62" s="2">
        <v>13.4</v>
      </c>
      <c r="K62" s="2">
        <v>9.2</v>
      </c>
      <c r="L62" s="2">
        <v>4.4</v>
      </c>
      <c r="M62" s="2">
        <v>2.5</v>
      </c>
      <c r="N62" s="2">
        <v>93.1</v>
      </c>
      <c r="O62" s="2">
        <v>5530</v>
      </c>
      <c r="Q62" s="1"/>
      <c r="T62" s="11">
        <v>2001</v>
      </c>
      <c r="U62" s="4">
        <f t="shared" si="26"/>
        <v>1564.99</v>
      </c>
      <c r="V62" s="4">
        <f t="shared" si="20"/>
        <v>1288.49</v>
      </c>
      <c r="W62" s="4">
        <f t="shared" si="21"/>
        <v>1045.1699999999998</v>
      </c>
      <c r="X62" s="4">
        <f t="shared" si="22"/>
        <v>741.02</v>
      </c>
      <c r="Y62" s="4">
        <f t="shared" si="23"/>
        <v>508.75999999999993</v>
      </c>
      <c r="Z62" s="4">
        <f aca="true" t="shared" si="28" ref="Z62:Z70">L62*$O62/100</f>
        <v>243.32000000000005</v>
      </c>
      <c r="AA62" s="4">
        <f t="shared" si="24"/>
        <v>138.25</v>
      </c>
      <c r="AB62" s="4">
        <f t="shared" si="25"/>
        <v>5148.429999999999</v>
      </c>
      <c r="AC62" s="6">
        <f t="shared" si="27"/>
        <v>5530</v>
      </c>
    </row>
    <row r="63" spans="3:29" ht="15">
      <c r="C63" s="1"/>
      <c r="D63" s="10"/>
      <c r="E63" s="10"/>
      <c r="F63">
        <v>2000</v>
      </c>
      <c r="G63" s="2">
        <v>25.4</v>
      </c>
      <c r="H63" s="2">
        <v>24.5</v>
      </c>
      <c r="I63" s="2">
        <v>19.7</v>
      </c>
      <c r="J63" s="2">
        <v>14.1</v>
      </c>
      <c r="K63" s="2">
        <v>9.2</v>
      </c>
      <c r="L63" s="2">
        <v>4.3</v>
      </c>
      <c r="M63" s="2">
        <v>2.8</v>
      </c>
      <c r="N63" s="2">
        <v>92.9</v>
      </c>
      <c r="O63" s="2">
        <v>5632</v>
      </c>
      <c r="Q63" s="1"/>
      <c r="T63" s="11">
        <v>2000</v>
      </c>
      <c r="U63" s="4">
        <f t="shared" si="26"/>
        <v>1430.5279999999998</v>
      </c>
      <c r="V63" s="4">
        <f t="shared" si="20"/>
        <v>1379.84</v>
      </c>
      <c r="W63" s="4">
        <f t="shared" si="21"/>
        <v>1109.504</v>
      </c>
      <c r="X63" s="4">
        <f t="shared" si="22"/>
        <v>794.112</v>
      </c>
      <c r="Y63" s="4">
        <f t="shared" si="23"/>
        <v>518.1439999999999</v>
      </c>
      <c r="Z63" s="4">
        <f t="shared" si="28"/>
        <v>242.176</v>
      </c>
      <c r="AA63" s="4">
        <f t="shared" si="24"/>
        <v>157.696</v>
      </c>
      <c r="AB63" s="4">
        <f t="shared" si="25"/>
        <v>5232.128000000001</v>
      </c>
      <c r="AC63" s="6">
        <f t="shared" si="27"/>
        <v>5632</v>
      </c>
    </row>
    <row r="64" spans="3:29" ht="15">
      <c r="C64" s="1"/>
      <c r="D64" s="10"/>
      <c r="E64" s="10"/>
      <c r="F64">
        <v>1999</v>
      </c>
      <c r="G64" s="2">
        <v>24.6</v>
      </c>
      <c r="H64" s="2">
        <v>23.8</v>
      </c>
      <c r="I64" s="2">
        <v>20.4</v>
      </c>
      <c r="J64" s="2">
        <v>15.3</v>
      </c>
      <c r="K64" s="2">
        <v>8.8</v>
      </c>
      <c r="L64" s="2">
        <v>4</v>
      </c>
      <c r="M64" s="2">
        <v>3.1</v>
      </c>
      <c r="N64" s="2">
        <v>92.9</v>
      </c>
      <c r="O64" s="2">
        <v>5782</v>
      </c>
      <c r="Q64" s="1"/>
      <c r="T64" s="11">
        <v>1999</v>
      </c>
      <c r="U64" s="4">
        <f t="shared" si="26"/>
        <v>1422.372</v>
      </c>
      <c r="V64" s="4">
        <f t="shared" si="20"/>
        <v>1376.116</v>
      </c>
      <c r="W64" s="4">
        <f t="shared" si="21"/>
        <v>1179.5279999999998</v>
      </c>
      <c r="X64" s="4">
        <f t="shared" si="22"/>
        <v>884.6460000000001</v>
      </c>
      <c r="Y64" s="4">
        <f t="shared" si="23"/>
        <v>508.81600000000003</v>
      </c>
      <c r="Z64" s="4">
        <f t="shared" si="28"/>
        <v>231.28</v>
      </c>
      <c r="AA64" s="4">
        <f t="shared" si="24"/>
        <v>179.24200000000002</v>
      </c>
      <c r="AB64" s="4">
        <f t="shared" si="25"/>
        <v>5371.478</v>
      </c>
      <c r="AC64" s="6">
        <f t="shared" si="27"/>
        <v>5782</v>
      </c>
    </row>
    <row r="65" spans="3:29" ht="15">
      <c r="C65" s="1"/>
      <c r="D65" s="10"/>
      <c r="E65" s="10"/>
      <c r="F65">
        <v>1998</v>
      </c>
      <c r="G65" s="2">
        <v>24.8</v>
      </c>
      <c r="H65" s="2">
        <v>22.6</v>
      </c>
      <c r="I65" s="2">
        <v>20</v>
      </c>
      <c r="J65" s="2">
        <v>15</v>
      </c>
      <c r="K65" s="2">
        <v>9.8</v>
      </c>
      <c r="L65" s="2">
        <v>4.5</v>
      </c>
      <c r="M65" s="2">
        <v>3.3</v>
      </c>
      <c r="N65" s="2">
        <v>92.2</v>
      </c>
      <c r="O65" s="2">
        <v>5653</v>
      </c>
      <c r="Q65" s="1"/>
      <c r="T65" s="11">
        <v>1998</v>
      </c>
      <c r="U65" s="4">
        <f t="shared" si="26"/>
        <v>1401.944</v>
      </c>
      <c r="V65" s="4">
        <f t="shared" si="20"/>
        <v>1277.578</v>
      </c>
      <c r="W65" s="4">
        <f t="shared" si="21"/>
        <v>1130.6</v>
      </c>
      <c r="X65" s="4">
        <f t="shared" si="22"/>
        <v>847.95</v>
      </c>
      <c r="Y65" s="4">
        <f t="shared" si="23"/>
        <v>553.994</v>
      </c>
      <c r="Z65" s="4">
        <f t="shared" si="28"/>
        <v>254.385</v>
      </c>
      <c r="AA65" s="4">
        <f t="shared" si="24"/>
        <v>186.54899999999998</v>
      </c>
      <c r="AB65" s="4">
        <f t="shared" si="25"/>
        <v>5212.066000000001</v>
      </c>
      <c r="AC65" s="6">
        <f t="shared" si="27"/>
        <v>5653</v>
      </c>
    </row>
    <row r="66" spans="3:29" ht="15">
      <c r="C66" s="1"/>
      <c r="D66" s="10"/>
      <c r="E66" s="10"/>
      <c r="F66">
        <v>1997</v>
      </c>
      <c r="G66" s="2">
        <v>24.2</v>
      </c>
      <c r="H66" s="2">
        <v>22.1</v>
      </c>
      <c r="I66" s="2">
        <v>18.9</v>
      </c>
      <c r="J66" s="2">
        <v>15.8</v>
      </c>
      <c r="K66" s="2">
        <v>9.4</v>
      </c>
      <c r="L66" s="2">
        <v>5.3</v>
      </c>
      <c r="M66" s="2">
        <v>4.3</v>
      </c>
      <c r="N66" s="2">
        <v>90.4</v>
      </c>
      <c r="O66" s="2">
        <v>5826</v>
      </c>
      <c r="Q66" s="1"/>
      <c r="T66" s="11">
        <v>1997</v>
      </c>
      <c r="U66" s="4">
        <f t="shared" si="26"/>
        <v>1409.8919999999998</v>
      </c>
      <c r="V66" s="4">
        <f t="shared" si="20"/>
        <v>1287.546</v>
      </c>
      <c r="W66" s="4">
        <f t="shared" si="21"/>
        <v>1101.114</v>
      </c>
      <c r="X66" s="4">
        <f t="shared" si="22"/>
        <v>920.508</v>
      </c>
      <c r="Y66" s="4">
        <f t="shared" si="23"/>
        <v>547.644</v>
      </c>
      <c r="Z66" s="4">
        <f t="shared" si="28"/>
        <v>308.778</v>
      </c>
      <c r="AA66" s="4">
        <f t="shared" si="24"/>
        <v>250.518</v>
      </c>
      <c r="AB66" s="4">
        <f t="shared" si="25"/>
        <v>5266.704000000001</v>
      </c>
      <c r="AC66" s="6">
        <f t="shared" si="27"/>
        <v>5826</v>
      </c>
    </row>
    <row r="67" spans="3:29" ht="15">
      <c r="C67" s="1"/>
      <c r="D67" s="10"/>
      <c r="E67" s="10"/>
      <c r="F67">
        <v>1996</v>
      </c>
      <c r="G67" s="2">
        <v>23.8</v>
      </c>
      <c r="H67" s="2">
        <v>21.8</v>
      </c>
      <c r="I67" s="2">
        <v>19</v>
      </c>
      <c r="J67" s="2">
        <v>15.2</v>
      </c>
      <c r="K67" s="2">
        <v>10.4</v>
      </c>
      <c r="L67" s="2">
        <v>5.4</v>
      </c>
      <c r="M67" s="2">
        <v>4.4</v>
      </c>
      <c r="N67" s="2">
        <v>90.2</v>
      </c>
      <c r="O67" s="2">
        <v>5232</v>
      </c>
      <c r="Q67" s="1"/>
      <c r="T67" s="11">
        <v>1996</v>
      </c>
      <c r="U67" s="4">
        <f t="shared" si="26"/>
        <v>1245.2160000000001</v>
      </c>
      <c r="V67" s="4">
        <f t="shared" si="20"/>
        <v>1140.576</v>
      </c>
      <c r="W67" s="4">
        <f t="shared" si="21"/>
        <v>994.08</v>
      </c>
      <c r="X67" s="4">
        <f t="shared" si="22"/>
        <v>795.2639999999999</v>
      </c>
      <c r="Y67" s="4">
        <f t="shared" si="23"/>
        <v>544.128</v>
      </c>
      <c r="Z67" s="4">
        <f t="shared" si="28"/>
        <v>282.528</v>
      </c>
      <c r="AA67" s="4">
        <f t="shared" si="24"/>
        <v>230.20800000000003</v>
      </c>
      <c r="AB67" s="4">
        <f t="shared" si="25"/>
        <v>4719.264</v>
      </c>
      <c r="AC67" s="6">
        <f t="shared" si="27"/>
        <v>5232</v>
      </c>
    </row>
    <row r="68" spans="3:29" ht="15">
      <c r="C68" s="1"/>
      <c r="D68" s="10"/>
      <c r="E68" s="10"/>
      <c r="F68">
        <v>1995</v>
      </c>
      <c r="G68" s="2">
        <v>22.4</v>
      </c>
      <c r="H68" s="2">
        <v>20.8</v>
      </c>
      <c r="I68" s="2">
        <v>19.9</v>
      </c>
      <c r="J68" s="2">
        <v>15.6</v>
      </c>
      <c r="K68" s="2">
        <v>11.1</v>
      </c>
      <c r="L68" s="2">
        <v>5.7</v>
      </c>
      <c r="M68" s="2">
        <v>4.5</v>
      </c>
      <c r="N68" s="2">
        <v>89.8</v>
      </c>
      <c r="O68" s="2">
        <v>4837</v>
      </c>
      <c r="Q68" s="1"/>
      <c r="T68" s="11">
        <v>1995</v>
      </c>
      <c r="U68" s="4">
        <f t="shared" si="26"/>
        <v>1083.4879999999998</v>
      </c>
      <c r="V68" s="4">
        <f t="shared" si="20"/>
        <v>1006.096</v>
      </c>
      <c r="W68" s="4">
        <f t="shared" si="21"/>
        <v>962.5629999999999</v>
      </c>
      <c r="X68" s="4">
        <f t="shared" si="22"/>
        <v>754.572</v>
      </c>
      <c r="Y68" s="4">
        <f t="shared" si="23"/>
        <v>536.9069999999999</v>
      </c>
      <c r="Z68" s="4">
        <f t="shared" si="28"/>
        <v>275.709</v>
      </c>
      <c r="AA68" s="4">
        <f t="shared" si="24"/>
        <v>217.665</v>
      </c>
      <c r="AB68" s="4">
        <f t="shared" si="25"/>
        <v>4343.626</v>
      </c>
      <c r="AC68" s="6">
        <f t="shared" si="27"/>
        <v>4837</v>
      </c>
    </row>
    <row r="69" spans="3:29" ht="15">
      <c r="C69" s="1"/>
      <c r="D69" s="10"/>
      <c r="E69" s="10"/>
      <c r="F69">
        <v>1994</v>
      </c>
      <c r="G69" s="2">
        <v>23.5</v>
      </c>
      <c r="H69" s="2">
        <v>21.1</v>
      </c>
      <c r="I69" s="2">
        <v>20.6</v>
      </c>
      <c r="J69" s="2">
        <v>15.7</v>
      </c>
      <c r="K69" s="2">
        <v>9.6</v>
      </c>
      <c r="L69" s="2">
        <v>5.3</v>
      </c>
      <c r="M69" s="2">
        <v>4.2</v>
      </c>
      <c r="N69" s="2">
        <v>90.5</v>
      </c>
      <c r="O69" s="2">
        <v>4740</v>
      </c>
      <c r="Q69" s="1"/>
      <c r="T69" s="11">
        <v>1994</v>
      </c>
      <c r="U69" s="4">
        <f t="shared" si="26"/>
        <v>1113.9</v>
      </c>
      <c r="V69" s="4">
        <f t="shared" si="20"/>
        <v>1000.14</v>
      </c>
      <c r="W69" s="4">
        <f t="shared" si="21"/>
        <v>976.44</v>
      </c>
      <c r="X69" s="4">
        <f t="shared" si="22"/>
        <v>744.18</v>
      </c>
      <c r="Y69" s="4">
        <f t="shared" si="23"/>
        <v>455.04</v>
      </c>
      <c r="Z69" s="4">
        <f t="shared" si="28"/>
        <v>251.22</v>
      </c>
      <c r="AA69" s="4">
        <f t="shared" si="24"/>
        <v>199.08</v>
      </c>
      <c r="AB69" s="4">
        <f t="shared" si="25"/>
        <v>4289.7</v>
      </c>
      <c r="AC69" s="6">
        <f t="shared" si="27"/>
        <v>4740</v>
      </c>
    </row>
    <row r="70" spans="3:29" ht="15">
      <c r="C70" s="1"/>
      <c r="D70" s="10"/>
      <c r="E70" s="10"/>
      <c r="F70">
        <v>1993</v>
      </c>
      <c r="G70" s="2">
        <v>21.1</v>
      </c>
      <c r="H70" s="2">
        <v>19.9</v>
      </c>
      <c r="I70" s="2">
        <v>18.8</v>
      </c>
      <c r="J70" s="2">
        <v>16.8</v>
      </c>
      <c r="K70" s="2">
        <v>11.7</v>
      </c>
      <c r="L70" s="2">
        <v>6.6</v>
      </c>
      <c r="M70" s="2">
        <v>5.1</v>
      </c>
      <c r="N70" s="2">
        <v>88.3</v>
      </c>
      <c r="O70" s="2">
        <v>4850</v>
      </c>
      <c r="Q70" s="1"/>
      <c r="T70" s="11">
        <v>1993</v>
      </c>
      <c r="U70" s="4">
        <f t="shared" si="26"/>
        <v>1023.35</v>
      </c>
      <c r="V70" s="4">
        <f t="shared" si="20"/>
        <v>965.15</v>
      </c>
      <c r="W70" s="4">
        <f t="shared" si="21"/>
        <v>911.8</v>
      </c>
      <c r="X70" s="4">
        <f t="shared" si="22"/>
        <v>814.8</v>
      </c>
      <c r="Y70" s="4">
        <f t="shared" si="23"/>
        <v>567.45</v>
      </c>
      <c r="Z70" s="4">
        <f t="shared" si="28"/>
        <v>320.1</v>
      </c>
      <c r="AA70" s="4">
        <f t="shared" si="24"/>
        <v>247.35</v>
      </c>
      <c r="AB70" s="4">
        <f t="shared" si="25"/>
        <v>4282.55</v>
      </c>
      <c r="AC70" s="6">
        <f t="shared" si="27"/>
        <v>4850</v>
      </c>
    </row>
    <row r="73" spans="3:29" ht="15">
      <c r="C73" s="1"/>
      <c r="D73" s="9" t="s">
        <v>0</v>
      </c>
      <c r="E73" s="9" t="s">
        <v>1</v>
      </c>
      <c r="G73" s="2" t="s">
        <v>1</v>
      </c>
      <c r="H73" s="2" t="s">
        <v>2</v>
      </c>
      <c r="I73" s="2" t="s">
        <v>3</v>
      </c>
      <c r="J73" s="2" t="s">
        <v>4</v>
      </c>
      <c r="K73" s="2" t="s">
        <v>5</v>
      </c>
      <c r="L73" s="2" t="s">
        <v>6</v>
      </c>
      <c r="M73" s="2" t="s">
        <v>7</v>
      </c>
      <c r="N73" s="2" t="s">
        <v>8</v>
      </c>
      <c r="Q73" s="1"/>
      <c r="R73" s="9" t="s">
        <v>0</v>
      </c>
      <c r="S73" s="9" t="s">
        <v>1</v>
      </c>
      <c r="U73" s="2" t="s">
        <v>18</v>
      </c>
      <c r="V73" s="2" t="s">
        <v>2</v>
      </c>
      <c r="W73" s="2" t="s">
        <v>3</v>
      </c>
      <c r="X73" s="2" t="s">
        <v>4</v>
      </c>
      <c r="Y73" s="2" t="s">
        <v>5</v>
      </c>
      <c r="Z73" s="2" t="s">
        <v>6</v>
      </c>
      <c r="AA73" s="2" t="s">
        <v>7</v>
      </c>
      <c r="AB73" s="2" t="s">
        <v>8</v>
      </c>
      <c r="AC73" s="2" t="s">
        <v>15</v>
      </c>
    </row>
    <row r="74" spans="3:19" ht="15">
      <c r="C74" s="1" t="s">
        <v>13</v>
      </c>
      <c r="D74" s="9"/>
      <c r="E74" s="9"/>
      <c r="Q74" s="1" t="s">
        <v>13</v>
      </c>
      <c r="R74" s="9"/>
      <c r="S74" s="9"/>
    </row>
    <row r="75" spans="3:29" ht="15">
      <c r="C75" s="1"/>
      <c r="D75" s="9">
        <v>17.2</v>
      </c>
      <c r="E75" s="9">
        <v>27.6</v>
      </c>
      <c r="F75">
        <v>2010</v>
      </c>
      <c r="G75" s="2">
        <f>D75+E75</f>
        <v>44.8</v>
      </c>
      <c r="H75" s="2">
        <v>21.7</v>
      </c>
      <c r="I75" s="2">
        <v>15.2</v>
      </c>
      <c r="J75" s="2">
        <v>9.9</v>
      </c>
      <c r="K75" s="2">
        <v>5.8</v>
      </c>
      <c r="M75" s="2">
        <v>2.6</v>
      </c>
      <c r="N75" s="2">
        <v>97.4</v>
      </c>
      <c r="O75" s="2">
        <v>77001</v>
      </c>
      <c r="Q75" s="1"/>
      <c r="R75" s="12">
        <f>D75*$O75/100</f>
        <v>13244.171999999999</v>
      </c>
      <c r="S75" s="12">
        <f>E75*$O75/100</f>
        <v>21252.276</v>
      </c>
      <c r="T75" s="11">
        <v>2010</v>
      </c>
      <c r="U75" s="4">
        <f>G75*$O75/100</f>
        <v>34496.448</v>
      </c>
      <c r="V75" s="4">
        <f aca="true" t="shared" si="29" ref="V75:V82">H75*$O75/100</f>
        <v>16709.217</v>
      </c>
      <c r="W75" s="4">
        <f aca="true" t="shared" si="30" ref="W75:W82">I75*$O75/100</f>
        <v>11704.152</v>
      </c>
      <c r="X75" s="4">
        <f aca="true" t="shared" si="31" ref="X75:X82">J75*$O75/100</f>
        <v>7623.099</v>
      </c>
      <c r="Y75" s="4">
        <f aca="true" t="shared" si="32" ref="Y75:Y82">K75*$O75/100</f>
        <v>4466.058</v>
      </c>
      <c r="Z75" s="4"/>
      <c r="AA75" s="4">
        <f aca="true" t="shared" si="33" ref="AA75:AA82">M75*$O75/100</f>
        <v>2002.026</v>
      </c>
      <c r="AB75" s="4">
        <f aca="true" t="shared" si="34" ref="AB75:AB82">N75*$O75/100</f>
        <v>74998.974</v>
      </c>
      <c r="AC75" s="6">
        <f>O75</f>
        <v>77001</v>
      </c>
    </row>
    <row r="76" spans="3:29" ht="15">
      <c r="C76" s="1"/>
      <c r="D76" s="10"/>
      <c r="E76" s="10"/>
      <c r="F76">
        <v>2009</v>
      </c>
      <c r="G76" s="2">
        <v>45.2</v>
      </c>
      <c r="H76" s="2">
        <v>21.5</v>
      </c>
      <c r="I76" s="2">
        <v>15.1</v>
      </c>
      <c r="J76" s="2">
        <v>9.8</v>
      </c>
      <c r="K76" s="2">
        <v>5.7</v>
      </c>
      <c r="M76" s="2">
        <v>2.7</v>
      </c>
      <c r="N76" s="2">
        <v>97.3</v>
      </c>
      <c r="O76" s="2">
        <v>72475</v>
      </c>
      <c r="Q76" s="1"/>
      <c r="T76" s="11">
        <v>2009</v>
      </c>
      <c r="U76" s="4">
        <f aca="true" t="shared" si="35" ref="U76:U82">G76*$O76/100</f>
        <v>32758.7</v>
      </c>
      <c r="V76" s="4">
        <f t="shared" si="29"/>
        <v>15582.125</v>
      </c>
      <c r="W76" s="4">
        <f t="shared" si="30"/>
        <v>10943.725</v>
      </c>
      <c r="X76" s="4">
        <f t="shared" si="31"/>
        <v>7102.55</v>
      </c>
      <c r="Y76" s="4">
        <f t="shared" si="32"/>
        <v>4131.075</v>
      </c>
      <c r="Z76" s="4"/>
      <c r="AA76" s="4">
        <f t="shared" si="33"/>
        <v>1956.825</v>
      </c>
      <c r="AB76" s="4">
        <f t="shared" si="34"/>
        <v>70518.175</v>
      </c>
      <c r="AC76" s="6">
        <f aca="true" t="shared" si="36" ref="AC76:AC82">O76</f>
        <v>72475</v>
      </c>
    </row>
    <row r="77" spans="3:29" ht="15">
      <c r="C77" s="1"/>
      <c r="D77" s="10"/>
      <c r="E77" s="10"/>
      <c r="F77">
        <v>2008</v>
      </c>
      <c r="G77" s="2">
        <v>44</v>
      </c>
      <c r="H77" s="2">
        <v>22.1</v>
      </c>
      <c r="I77" s="2">
        <v>15.2</v>
      </c>
      <c r="J77" s="2">
        <v>10.1</v>
      </c>
      <c r="K77" s="2">
        <v>5.8</v>
      </c>
      <c r="M77" s="2">
        <v>2.8</v>
      </c>
      <c r="N77" s="2">
        <v>97.2</v>
      </c>
      <c r="O77" s="2">
        <v>64593</v>
      </c>
      <c r="Q77" s="1"/>
      <c r="T77" s="11">
        <v>2008</v>
      </c>
      <c r="U77" s="4">
        <f t="shared" si="35"/>
        <v>28420.92</v>
      </c>
      <c r="V77" s="4">
        <f t="shared" si="29"/>
        <v>14275.053</v>
      </c>
      <c r="W77" s="4">
        <f t="shared" si="30"/>
        <v>9818.136</v>
      </c>
      <c r="X77" s="4">
        <f t="shared" si="31"/>
        <v>6523.892999999999</v>
      </c>
      <c r="Y77" s="4">
        <f t="shared" si="32"/>
        <v>3746.394</v>
      </c>
      <c r="Z77" s="4"/>
      <c r="AA77" s="4">
        <f t="shared" si="33"/>
        <v>1808.604</v>
      </c>
      <c r="AB77" s="4">
        <f t="shared" si="34"/>
        <v>62784.39600000001</v>
      </c>
      <c r="AC77" s="6">
        <f t="shared" si="36"/>
        <v>64593</v>
      </c>
    </row>
    <row r="78" spans="3:29" ht="15">
      <c r="C78" s="1"/>
      <c r="D78" s="10"/>
      <c r="E78" s="10"/>
      <c r="F78">
        <v>2007</v>
      </c>
      <c r="G78" s="2">
        <v>43.7</v>
      </c>
      <c r="H78" s="2">
        <v>21.4</v>
      </c>
      <c r="I78" s="2">
        <v>15.6</v>
      </c>
      <c r="J78" s="2">
        <v>10.4</v>
      </c>
      <c r="K78" s="2">
        <v>5.9</v>
      </c>
      <c r="M78" s="2">
        <v>3</v>
      </c>
      <c r="N78" s="2">
        <v>97</v>
      </c>
      <c r="O78" s="2">
        <v>60093</v>
      </c>
      <c r="Q78" s="1"/>
      <c r="T78" s="11">
        <v>2007</v>
      </c>
      <c r="U78" s="4">
        <f t="shared" si="35"/>
        <v>26260.641</v>
      </c>
      <c r="V78" s="4">
        <f t="shared" si="29"/>
        <v>12859.902</v>
      </c>
      <c r="W78" s="4">
        <f t="shared" si="30"/>
        <v>9374.508</v>
      </c>
      <c r="X78" s="4">
        <f t="shared" si="31"/>
        <v>6249.6720000000005</v>
      </c>
      <c r="Y78" s="4">
        <f t="shared" si="32"/>
        <v>3545.487</v>
      </c>
      <c r="Z78" s="4"/>
      <c r="AA78" s="4">
        <f t="shared" si="33"/>
        <v>1802.79</v>
      </c>
      <c r="AB78" s="4">
        <f t="shared" si="34"/>
        <v>58290.21</v>
      </c>
      <c r="AC78" s="6">
        <f t="shared" si="36"/>
        <v>60093</v>
      </c>
    </row>
    <row r="79" spans="3:29" ht="15">
      <c r="C79" s="1"/>
      <c r="D79" s="10"/>
      <c r="E79" s="10"/>
      <c r="F79">
        <v>2006</v>
      </c>
      <c r="G79" s="2">
        <v>43.5</v>
      </c>
      <c r="H79" s="2">
        <v>21.1</v>
      </c>
      <c r="I79" s="2">
        <v>15.3</v>
      </c>
      <c r="J79" s="2">
        <v>10.5</v>
      </c>
      <c r="K79" s="2">
        <v>6.5</v>
      </c>
      <c r="M79" s="2">
        <v>3.1</v>
      </c>
      <c r="N79" s="2">
        <v>96.9</v>
      </c>
      <c r="O79" s="2">
        <v>55982</v>
      </c>
      <c r="Q79" s="1"/>
      <c r="T79" s="11">
        <v>2006</v>
      </c>
      <c r="U79" s="4">
        <f t="shared" si="35"/>
        <v>24352.17</v>
      </c>
      <c r="V79" s="4">
        <f t="shared" si="29"/>
        <v>11812.202000000001</v>
      </c>
      <c r="W79" s="4">
        <f t="shared" si="30"/>
        <v>8565.246000000001</v>
      </c>
      <c r="X79" s="4">
        <f t="shared" si="31"/>
        <v>5878.11</v>
      </c>
      <c r="Y79" s="4">
        <f t="shared" si="32"/>
        <v>3638.83</v>
      </c>
      <c r="Z79" s="4"/>
      <c r="AA79" s="4">
        <f t="shared" si="33"/>
        <v>1735.442</v>
      </c>
      <c r="AB79" s="4">
        <f t="shared" si="34"/>
        <v>54246.558000000005</v>
      </c>
      <c r="AC79" s="6">
        <f t="shared" si="36"/>
        <v>55982</v>
      </c>
    </row>
    <row r="80" spans="3:29" ht="15">
      <c r="C80" s="1"/>
      <c r="D80" s="10"/>
      <c r="E80" s="10"/>
      <c r="F80">
        <v>2005</v>
      </c>
      <c r="G80" s="2">
        <v>40.7</v>
      </c>
      <c r="H80" s="2">
        <v>21.5</v>
      </c>
      <c r="I80" s="2">
        <v>15.7</v>
      </c>
      <c r="J80" s="2">
        <v>11.3</v>
      </c>
      <c r="K80" s="2">
        <v>6.7</v>
      </c>
      <c r="M80" s="2">
        <v>4.1</v>
      </c>
      <c r="N80" s="2">
        <v>95.9</v>
      </c>
      <c r="O80" s="2">
        <v>52897</v>
      </c>
      <c r="Q80" s="1"/>
      <c r="T80" s="11">
        <v>2005</v>
      </c>
      <c r="U80" s="4">
        <f t="shared" si="35"/>
        <v>21529.079000000005</v>
      </c>
      <c r="V80" s="4">
        <f t="shared" si="29"/>
        <v>11372.855</v>
      </c>
      <c r="W80" s="4">
        <f t="shared" si="30"/>
        <v>8304.829</v>
      </c>
      <c r="X80" s="4">
        <f t="shared" si="31"/>
        <v>5977.361000000001</v>
      </c>
      <c r="Y80" s="4">
        <f t="shared" si="32"/>
        <v>3544.099</v>
      </c>
      <c r="Z80" s="4"/>
      <c r="AA80" s="4">
        <f t="shared" si="33"/>
        <v>2168.777</v>
      </c>
      <c r="AB80" s="4">
        <f t="shared" si="34"/>
        <v>50728.223000000005</v>
      </c>
      <c r="AC80" s="6">
        <f t="shared" si="36"/>
        <v>52897</v>
      </c>
    </row>
    <row r="81" spans="3:29" ht="15">
      <c r="C81" s="1"/>
      <c r="D81" s="10"/>
      <c r="E81" s="10"/>
      <c r="F81">
        <v>2004</v>
      </c>
      <c r="G81" s="2">
        <v>37.9</v>
      </c>
      <c r="H81" s="2">
        <v>21.3</v>
      </c>
      <c r="I81" s="2">
        <v>16.5</v>
      </c>
      <c r="J81" s="2">
        <v>11.7</v>
      </c>
      <c r="K81" s="2">
        <v>7.8</v>
      </c>
      <c r="M81" s="2">
        <v>4.8</v>
      </c>
      <c r="N81" s="2">
        <v>95.2</v>
      </c>
      <c r="O81" s="2">
        <v>52788</v>
      </c>
      <c r="Q81" s="1"/>
      <c r="T81" s="11">
        <v>2004</v>
      </c>
      <c r="U81" s="4">
        <f t="shared" si="35"/>
        <v>20006.652</v>
      </c>
      <c r="V81" s="4">
        <f t="shared" si="29"/>
        <v>11243.844000000001</v>
      </c>
      <c r="W81" s="4">
        <f t="shared" si="30"/>
        <v>8710.02</v>
      </c>
      <c r="X81" s="4">
        <f t="shared" si="31"/>
        <v>6176.196</v>
      </c>
      <c r="Y81" s="4">
        <f t="shared" si="32"/>
        <v>4117.464</v>
      </c>
      <c r="Z81" s="4"/>
      <c r="AA81" s="4">
        <f t="shared" si="33"/>
        <v>2533.824</v>
      </c>
      <c r="AB81" s="4">
        <f t="shared" si="34"/>
        <v>50254.17600000001</v>
      </c>
      <c r="AC81" s="6">
        <f t="shared" si="36"/>
        <v>52788</v>
      </c>
    </row>
    <row r="82" spans="3:29" ht="15">
      <c r="C82" s="1"/>
      <c r="D82" s="10"/>
      <c r="E82" s="10"/>
      <c r="F82">
        <v>2003</v>
      </c>
      <c r="G82" s="2">
        <v>36.6</v>
      </c>
      <c r="H82" s="2">
        <v>21</v>
      </c>
      <c r="I82" s="2">
        <v>16.7</v>
      </c>
      <c r="J82" s="2">
        <v>12.4</v>
      </c>
      <c r="K82" s="2">
        <v>7.9</v>
      </c>
      <c r="M82" s="2">
        <v>5.4</v>
      </c>
      <c r="N82" s="2">
        <v>94.6</v>
      </c>
      <c r="O82" s="2">
        <v>50602</v>
      </c>
      <c r="Q82" s="1"/>
      <c r="T82" s="11">
        <v>2003</v>
      </c>
      <c r="U82" s="4">
        <f t="shared" si="35"/>
        <v>18520.332000000002</v>
      </c>
      <c r="V82" s="4">
        <f t="shared" si="29"/>
        <v>10626.42</v>
      </c>
      <c r="W82" s="4">
        <f t="shared" si="30"/>
        <v>8450.534</v>
      </c>
      <c r="X82" s="4">
        <f t="shared" si="31"/>
        <v>6274.648</v>
      </c>
      <c r="Y82" s="4">
        <f t="shared" si="32"/>
        <v>3997.5580000000004</v>
      </c>
      <c r="Z82" s="4"/>
      <c r="AA82" s="4">
        <f t="shared" si="33"/>
        <v>2732.5080000000003</v>
      </c>
      <c r="AB82" s="4">
        <f t="shared" si="34"/>
        <v>47869.49199999999</v>
      </c>
      <c r="AC82" s="6">
        <f t="shared" si="36"/>
        <v>50602</v>
      </c>
    </row>
    <row r="85" spans="3:29" ht="15">
      <c r="C85" s="1"/>
      <c r="D85" s="9" t="s">
        <v>0</v>
      </c>
      <c r="E85" s="9" t="s">
        <v>1</v>
      </c>
      <c r="G85" s="2" t="s">
        <v>1</v>
      </c>
      <c r="H85" s="2" t="s">
        <v>2</v>
      </c>
      <c r="I85" s="2" t="s">
        <v>3</v>
      </c>
      <c r="J85" s="2" t="s">
        <v>4</v>
      </c>
      <c r="K85" s="2" t="s">
        <v>5</v>
      </c>
      <c r="L85" s="2" t="s">
        <v>6</v>
      </c>
      <c r="M85" s="2" t="s">
        <v>7</v>
      </c>
      <c r="N85" s="2" t="s">
        <v>8</v>
      </c>
      <c r="Q85" s="1"/>
      <c r="R85" s="9" t="s">
        <v>0</v>
      </c>
      <c r="S85" s="9" t="s">
        <v>1</v>
      </c>
      <c r="U85" s="2" t="s">
        <v>18</v>
      </c>
      <c r="V85" s="2" t="s">
        <v>2</v>
      </c>
      <c r="W85" s="2" t="s">
        <v>3</v>
      </c>
      <c r="X85" s="2" t="s">
        <v>4</v>
      </c>
      <c r="Y85" s="2" t="s">
        <v>5</v>
      </c>
      <c r="Z85" s="2" t="s">
        <v>6</v>
      </c>
      <c r="AA85" s="2" t="s">
        <v>7</v>
      </c>
      <c r="AB85" s="2" t="s">
        <v>8</v>
      </c>
      <c r="AC85" s="2" t="s">
        <v>15</v>
      </c>
    </row>
    <row r="86" spans="3:19" ht="15">
      <c r="C86" s="1" t="s">
        <v>14</v>
      </c>
      <c r="D86" s="9"/>
      <c r="E86" s="9"/>
      <c r="Q86" s="1" t="s">
        <v>14</v>
      </c>
      <c r="R86" s="9"/>
      <c r="S86" s="9"/>
    </row>
    <row r="87" spans="3:29" ht="15">
      <c r="C87" s="1"/>
      <c r="D87" s="9">
        <v>10.3</v>
      </c>
      <c r="E87" s="9">
        <v>22.6</v>
      </c>
      <c r="F87">
        <v>2010</v>
      </c>
      <c r="G87" s="7">
        <f>D87+E87</f>
        <v>32.900000000000006</v>
      </c>
      <c r="H87" s="7">
        <v>22</v>
      </c>
      <c r="I87" s="7">
        <v>18</v>
      </c>
      <c r="J87" s="7">
        <v>13.8</v>
      </c>
      <c r="K87" s="7">
        <v>9.4</v>
      </c>
      <c r="L87" s="7"/>
      <c r="M87" s="7">
        <v>3.9</v>
      </c>
      <c r="N87" s="7">
        <v>96.1</v>
      </c>
      <c r="O87" s="2">
        <v>30976</v>
      </c>
      <c r="Q87" s="1"/>
      <c r="R87" s="12">
        <f>D87*$O87/100</f>
        <v>3190.5280000000002</v>
      </c>
      <c r="S87" s="12">
        <f>E87*$O87/100</f>
        <v>7000.576000000001</v>
      </c>
      <c r="T87" s="11">
        <v>2010</v>
      </c>
      <c r="U87" s="4">
        <f>G87*$O87/100</f>
        <v>10191.104000000001</v>
      </c>
      <c r="V87" s="4">
        <f aca="true" t="shared" si="37" ref="V87:V104">H87*$O87/100</f>
        <v>6814.72</v>
      </c>
      <c r="W87" s="4">
        <f aca="true" t="shared" si="38" ref="W87:W104">I87*$O87/100</f>
        <v>5575.68</v>
      </c>
      <c r="X87" s="4">
        <f aca="true" t="shared" si="39" ref="X87:X104">J87*$O87/100</f>
        <v>4274.688</v>
      </c>
      <c r="Y87" s="4">
        <f aca="true" t="shared" si="40" ref="Y87:Y104">K87*$O87/100</f>
        <v>2911.744</v>
      </c>
      <c r="Z87" s="4"/>
      <c r="AA87" s="4">
        <f aca="true" t="shared" si="41" ref="AA87:AA104">M87*$O87/100</f>
        <v>1208.0639999999999</v>
      </c>
      <c r="AB87" s="4">
        <f aca="true" t="shared" si="42" ref="AB87:AB104">N87*$O87/100</f>
        <v>29767.935999999998</v>
      </c>
      <c r="AC87" s="6">
        <f>O87</f>
        <v>30976</v>
      </c>
    </row>
    <row r="88" spans="3:29" ht="15">
      <c r="C88" s="1"/>
      <c r="D88" s="10"/>
      <c r="E88" s="10"/>
      <c r="F88">
        <v>2009</v>
      </c>
      <c r="G88" s="7">
        <v>32</v>
      </c>
      <c r="H88" s="7">
        <v>20.8</v>
      </c>
      <c r="I88" s="7">
        <v>18</v>
      </c>
      <c r="J88" s="7">
        <v>14.6</v>
      </c>
      <c r="K88" s="7">
        <v>10.1</v>
      </c>
      <c r="L88" s="7"/>
      <c r="M88" s="7">
        <v>4.5</v>
      </c>
      <c r="N88" s="7">
        <v>98.5</v>
      </c>
      <c r="O88" s="2">
        <v>29436</v>
      </c>
      <c r="Q88" s="1"/>
      <c r="T88" s="11">
        <v>2009</v>
      </c>
      <c r="U88" s="4">
        <f aca="true" t="shared" si="43" ref="U88:U104">G88*$O88/100</f>
        <v>9419.52</v>
      </c>
      <c r="V88" s="4">
        <f t="shared" si="37"/>
        <v>6122.688</v>
      </c>
      <c r="W88" s="4">
        <f t="shared" si="38"/>
        <v>5298.48</v>
      </c>
      <c r="X88" s="4">
        <f t="shared" si="39"/>
        <v>4297.656</v>
      </c>
      <c r="Y88" s="4">
        <f t="shared" si="40"/>
        <v>2973.0359999999996</v>
      </c>
      <c r="Z88" s="4"/>
      <c r="AA88" s="4">
        <f t="shared" si="41"/>
        <v>1324.62</v>
      </c>
      <c r="AB88" s="4">
        <f t="shared" si="42"/>
        <v>28994.46</v>
      </c>
      <c r="AC88" s="6">
        <f aca="true" t="shared" si="44" ref="AC88:AC104">O88</f>
        <v>29436</v>
      </c>
    </row>
    <row r="89" spans="3:29" ht="15">
      <c r="C89" s="1"/>
      <c r="D89" s="10"/>
      <c r="E89" s="10"/>
      <c r="F89">
        <v>2008</v>
      </c>
      <c r="G89" s="7">
        <v>31.8</v>
      </c>
      <c r="H89" s="7">
        <v>20.8</v>
      </c>
      <c r="I89" s="7">
        <v>18</v>
      </c>
      <c r="J89" s="7">
        <v>14.8</v>
      </c>
      <c r="K89" s="7">
        <v>10.1</v>
      </c>
      <c r="L89" s="7"/>
      <c r="M89" s="7">
        <v>4.5</v>
      </c>
      <c r="N89" s="7">
        <v>95.5</v>
      </c>
      <c r="O89" s="2">
        <v>28096</v>
      </c>
      <c r="Q89" s="1"/>
      <c r="T89" s="11">
        <v>2008</v>
      </c>
      <c r="U89" s="4">
        <f t="shared" si="43"/>
        <v>8934.528</v>
      </c>
      <c r="V89" s="4">
        <f t="shared" si="37"/>
        <v>5843.968000000001</v>
      </c>
      <c r="W89" s="4">
        <f t="shared" si="38"/>
        <v>5057.28</v>
      </c>
      <c r="X89" s="4">
        <f t="shared" si="39"/>
        <v>4158.2080000000005</v>
      </c>
      <c r="Y89" s="4">
        <f t="shared" si="40"/>
        <v>2837.696</v>
      </c>
      <c r="Z89" s="4"/>
      <c r="AA89" s="4">
        <f t="shared" si="41"/>
        <v>1264.32</v>
      </c>
      <c r="AB89" s="4">
        <f t="shared" si="42"/>
        <v>26831.68</v>
      </c>
      <c r="AC89" s="6">
        <f t="shared" si="44"/>
        <v>28096</v>
      </c>
    </row>
    <row r="90" spans="3:29" ht="15">
      <c r="C90" s="1"/>
      <c r="D90" s="10"/>
      <c r="E90" s="10"/>
      <c r="F90">
        <v>2007</v>
      </c>
      <c r="G90" s="7">
        <v>30.8</v>
      </c>
      <c r="H90" s="7">
        <v>21</v>
      </c>
      <c r="I90" s="7">
        <v>18.4</v>
      </c>
      <c r="J90" s="7">
        <v>14.6</v>
      </c>
      <c r="K90" s="7">
        <v>10.4</v>
      </c>
      <c r="L90" s="7"/>
      <c r="M90" s="7">
        <v>4.8</v>
      </c>
      <c r="N90" s="7">
        <v>95.2</v>
      </c>
      <c r="O90" s="2">
        <v>27466</v>
      </c>
      <c r="Q90" s="1"/>
      <c r="T90" s="11">
        <v>2007</v>
      </c>
      <c r="U90" s="4">
        <f t="shared" si="43"/>
        <v>8459.528</v>
      </c>
      <c r="V90" s="4">
        <f t="shared" si="37"/>
        <v>5767.86</v>
      </c>
      <c r="W90" s="4">
        <f t="shared" si="38"/>
        <v>5053.744</v>
      </c>
      <c r="X90" s="4">
        <f t="shared" si="39"/>
        <v>4010.0359999999996</v>
      </c>
      <c r="Y90" s="4">
        <f t="shared" si="40"/>
        <v>2856.4640000000004</v>
      </c>
      <c r="Z90" s="4"/>
      <c r="AA90" s="4">
        <f t="shared" si="41"/>
        <v>1318.368</v>
      </c>
      <c r="AB90" s="4">
        <f t="shared" si="42"/>
        <v>26147.632</v>
      </c>
      <c r="AC90" s="6">
        <f t="shared" si="44"/>
        <v>27466</v>
      </c>
    </row>
    <row r="91" spans="3:29" ht="15">
      <c r="C91" s="1"/>
      <c r="D91" s="10"/>
      <c r="E91" s="10"/>
      <c r="F91">
        <v>2006</v>
      </c>
      <c r="G91" s="7">
        <v>29.4</v>
      </c>
      <c r="H91" s="7">
        <v>21.3</v>
      </c>
      <c r="I91" s="7">
        <v>18.2</v>
      </c>
      <c r="J91" s="7">
        <v>14.8</v>
      </c>
      <c r="K91" s="7">
        <v>11</v>
      </c>
      <c r="L91" s="7"/>
      <c r="M91" s="7">
        <v>5.3</v>
      </c>
      <c r="N91" s="7">
        <v>94.7</v>
      </c>
      <c r="O91" s="2">
        <v>27368</v>
      </c>
      <c r="Q91" s="1"/>
      <c r="T91" s="11">
        <v>2006</v>
      </c>
      <c r="U91" s="4">
        <f t="shared" si="43"/>
        <v>8046.191999999999</v>
      </c>
      <c r="V91" s="4">
        <f t="shared" si="37"/>
        <v>5829.384</v>
      </c>
      <c r="W91" s="4">
        <f t="shared" si="38"/>
        <v>4980.976</v>
      </c>
      <c r="X91" s="4">
        <f t="shared" si="39"/>
        <v>4050.4640000000004</v>
      </c>
      <c r="Y91" s="4">
        <f t="shared" si="40"/>
        <v>3010.48</v>
      </c>
      <c r="Z91" s="4"/>
      <c r="AA91" s="4">
        <f t="shared" si="41"/>
        <v>1450.504</v>
      </c>
      <c r="AB91" s="4">
        <f t="shared" si="42"/>
        <v>25917.496</v>
      </c>
      <c r="AC91" s="6">
        <f t="shared" si="44"/>
        <v>27368</v>
      </c>
    </row>
    <row r="92" spans="3:29" ht="15">
      <c r="C92" s="1"/>
      <c r="D92" s="10"/>
      <c r="E92" s="10"/>
      <c r="F92">
        <v>2005</v>
      </c>
      <c r="G92" s="7">
        <v>28.6</v>
      </c>
      <c r="H92" s="7">
        <v>21</v>
      </c>
      <c r="I92" s="7">
        <v>18.5</v>
      </c>
      <c r="J92" s="7">
        <v>15.3</v>
      </c>
      <c r="K92" s="7">
        <v>10.8</v>
      </c>
      <c r="L92" s="7"/>
      <c r="M92" s="7">
        <v>5.8</v>
      </c>
      <c r="N92" s="7">
        <v>94.2</v>
      </c>
      <c r="O92" s="2">
        <v>28119</v>
      </c>
      <c r="Q92" s="1"/>
      <c r="T92" s="11">
        <v>2005</v>
      </c>
      <c r="U92" s="4">
        <f t="shared" si="43"/>
        <v>8042.034000000001</v>
      </c>
      <c r="V92" s="4">
        <f t="shared" si="37"/>
        <v>5904.99</v>
      </c>
      <c r="W92" s="4">
        <f t="shared" si="38"/>
        <v>5202.015</v>
      </c>
      <c r="X92" s="4">
        <f t="shared" si="39"/>
        <v>4302.207</v>
      </c>
      <c r="Y92" s="4">
        <f t="shared" si="40"/>
        <v>3036.8520000000003</v>
      </c>
      <c r="Z92" s="4"/>
      <c r="AA92" s="4">
        <f t="shared" si="41"/>
        <v>1630.9019999999998</v>
      </c>
      <c r="AB92" s="4">
        <f t="shared" si="42"/>
        <v>26488.098</v>
      </c>
      <c r="AC92" s="6">
        <f t="shared" si="44"/>
        <v>28119</v>
      </c>
    </row>
    <row r="93" spans="3:29" ht="15">
      <c r="C93" s="1"/>
      <c r="D93" s="10"/>
      <c r="E93" s="10"/>
      <c r="F93">
        <v>2004</v>
      </c>
      <c r="G93" s="7">
        <v>28.4</v>
      </c>
      <c r="H93" s="7">
        <v>20.7</v>
      </c>
      <c r="I93" s="7">
        <v>18.8</v>
      </c>
      <c r="J93" s="7">
        <v>15.2</v>
      </c>
      <c r="K93" s="7">
        <v>10.9</v>
      </c>
      <c r="L93" s="7"/>
      <c r="M93" s="7">
        <v>6</v>
      </c>
      <c r="N93" s="7">
        <v>94</v>
      </c>
      <c r="O93" s="2">
        <v>28698</v>
      </c>
      <c r="Q93" s="1"/>
      <c r="T93" s="11">
        <v>2004</v>
      </c>
      <c r="U93" s="4">
        <f t="shared" si="43"/>
        <v>8150.232</v>
      </c>
      <c r="V93" s="4">
        <f t="shared" si="37"/>
        <v>5940.486</v>
      </c>
      <c r="W93" s="4">
        <f t="shared" si="38"/>
        <v>5395.224</v>
      </c>
      <c r="X93" s="4">
        <f t="shared" si="39"/>
        <v>4362.096</v>
      </c>
      <c r="Y93" s="4">
        <f t="shared" si="40"/>
        <v>3128.0820000000003</v>
      </c>
      <c r="Z93" s="4"/>
      <c r="AA93" s="4">
        <f t="shared" si="41"/>
        <v>1721.88</v>
      </c>
      <c r="AB93" s="4">
        <f t="shared" si="42"/>
        <v>26976.12</v>
      </c>
      <c r="AC93" s="6">
        <f t="shared" si="44"/>
        <v>28698</v>
      </c>
    </row>
    <row r="94" spans="3:29" ht="15">
      <c r="C94" s="1"/>
      <c r="D94" s="10"/>
      <c r="E94" s="10"/>
      <c r="F94">
        <v>2003</v>
      </c>
      <c r="G94" s="7">
        <v>27.2</v>
      </c>
      <c r="H94" s="7">
        <v>20.7</v>
      </c>
      <c r="I94" s="7">
        <v>18.3</v>
      </c>
      <c r="J94" s="7">
        <v>15.8</v>
      </c>
      <c r="K94" s="7">
        <v>11.6</v>
      </c>
      <c r="L94" s="7"/>
      <c r="M94" s="7">
        <v>6.4</v>
      </c>
      <c r="N94" s="7">
        <v>93.6</v>
      </c>
      <c r="O94" s="2">
        <v>30583</v>
      </c>
      <c r="Q94" s="1"/>
      <c r="T94" s="11">
        <v>2003</v>
      </c>
      <c r="U94" s="4">
        <f t="shared" si="43"/>
        <v>8318.576</v>
      </c>
      <c r="V94" s="4">
        <f t="shared" si="37"/>
        <v>6330.681</v>
      </c>
      <c r="W94" s="4">
        <f t="shared" si="38"/>
        <v>5596.689</v>
      </c>
      <c r="X94" s="4">
        <f t="shared" si="39"/>
        <v>4832.1140000000005</v>
      </c>
      <c r="Y94" s="4">
        <f t="shared" si="40"/>
        <v>3547.6279999999997</v>
      </c>
      <c r="Z94" s="4"/>
      <c r="AA94" s="4">
        <f t="shared" si="41"/>
        <v>1957.3120000000001</v>
      </c>
      <c r="AB94" s="4">
        <f t="shared" si="42"/>
        <v>28625.688</v>
      </c>
      <c r="AC94" s="6">
        <f t="shared" si="44"/>
        <v>30583</v>
      </c>
    </row>
    <row r="95" spans="3:29" ht="15">
      <c r="C95" s="1"/>
      <c r="D95" s="10"/>
      <c r="E95" s="10"/>
      <c r="F95">
        <v>2002</v>
      </c>
      <c r="G95" s="7">
        <v>26.8</v>
      </c>
      <c r="H95" s="7">
        <v>20.1</v>
      </c>
      <c r="I95" s="7">
        <v>18.6</v>
      </c>
      <c r="J95" s="7">
        <v>15.8</v>
      </c>
      <c r="K95" s="7">
        <v>11.9</v>
      </c>
      <c r="L95" s="7"/>
      <c r="M95" s="7">
        <v>6.8</v>
      </c>
      <c r="N95" s="7">
        <v>93.2</v>
      </c>
      <c r="O95" s="2">
        <v>31543</v>
      </c>
      <c r="Q95" s="1"/>
      <c r="T95" s="11">
        <v>2002</v>
      </c>
      <c r="U95" s="4">
        <f t="shared" si="43"/>
        <v>8453.524</v>
      </c>
      <c r="V95" s="4">
        <f t="shared" si="37"/>
        <v>6340.143</v>
      </c>
      <c r="W95" s="4">
        <f t="shared" si="38"/>
        <v>5866.9980000000005</v>
      </c>
      <c r="X95" s="4">
        <f t="shared" si="39"/>
        <v>4983.794</v>
      </c>
      <c r="Y95" s="4">
        <f t="shared" si="40"/>
        <v>3753.617</v>
      </c>
      <c r="Z95" s="4"/>
      <c r="AA95" s="4">
        <f t="shared" si="41"/>
        <v>2144.924</v>
      </c>
      <c r="AB95" s="4">
        <f t="shared" si="42"/>
        <v>29398.076</v>
      </c>
      <c r="AC95" s="6">
        <f t="shared" si="44"/>
        <v>31543</v>
      </c>
    </row>
    <row r="96" spans="3:29" ht="15">
      <c r="C96" s="1"/>
      <c r="D96" s="10"/>
      <c r="E96" s="10"/>
      <c r="F96">
        <v>2001</v>
      </c>
      <c r="G96" s="7">
        <v>24.9</v>
      </c>
      <c r="H96" s="7">
        <v>19.8</v>
      </c>
      <c r="I96" s="7">
        <v>18.2</v>
      </c>
      <c r="J96" s="7">
        <v>14.6</v>
      </c>
      <c r="K96" s="7">
        <v>11.8</v>
      </c>
      <c r="L96" s="7">
        <v>6.9</v>
      </c>
      <c r="M96" s="7">
        <v>3.8</v>
      </c>
      <c r="N96" s="7">
        <v>89.3</v>
      </c>
      <c r="O96" s="2">
        <v>30701</v>
      </c>
      <c r="Q96" s="1"/>
      <c r="T96" s="11">
        <v>2001</v>
      </c>
      <c r="U96" s="4">
        <f t="shared" si="43"/>
        <v>7644.548999999999</v>
      </c>
      <c r="V96" s="4">
        <f t="shared" si="37"/>
        <v>6078.798000000001</v>
      </c>
      <c r="W96" s="4">
        <f t="shared" si="38"/>
        <v>5587.581999999999</v>
      </c>
      <c r="X96" s="4">
        <f t="shared" si="39"/>
        <v>4482.346</v>
      </c>
      <c r="Y96" s="4">
        <f t="shared" si="40"/>
        <v>3622.7180000000003</v>
      </c>
      <c r="Z96" s="4">
        <f aca="true" t="shared" si="45" ref="Z96:Z104">L96*$O96/100</f>
        <v>2118.369</v>
      </c>
      <c r="AA96" s="4">
        <f t="shared" si="41"/>
        <v>1166.638</v>
      </c>
      <c r="AB96" s="4">
        <f t="shared" si="42"/>
        <v>27415.993</v>
      </c>
      <c r="AC96" s="6">
        <f t="shared" si="44"/>
        <v>30701</v>
      </c>
    </row>
    <row r="97" spans="3:29" ht="15">
      <c r="C97" s="1"/>
      <c r="D97" s="10"/>
      <c r="E97" s="10"/>
      <c r="F97">
        <v>2000</v>
      </c>
      <c r="G97" s="7">
        <v>24.7</v>
      </c>
      <c r="H97" s="7">
        <v>20</v>
      </c>
      <c r="I97" s="7">
        <v>18.6</v>
      </c>
      <c r="J97" s="7">
        <v>15</v>
      </c>
      <c r="K97" s="7">
        <v>11.2</v>
      </c>
      <c r="L97" s="7">
        <v>6.6</v>
      </c>
      <c r="M97" s="7">
        <v>3.9</v>
      </c>
      <c r="N97" s="7">
        <v>89.5</v>
      </c>
      <c r="O97" s="2">
        <v>32059</v>
      </c>
      <c r="Q97" s="1"/>
      <c r="T97" s="11">
        <v>2000</v>
      </c>
      <c r="U97" s="4">
        <f t="shared" si="43"/>
        <v>7918.572999999999</v>
      </c>
      <c r="V97" s="4">
        <f t="shared" si="37"/>
        <v>6411.8</v>
      </c>
      <c r="W97" s="4">
        <f t="shared" si="38"/>
        <v>5962.974</v>
      </c>
      <c r="X97" s="4">
        <f t="shared" si="39"/>
        <v>4808.85</v>
      </c>
      <c r="Y97" s="4">
        <f t="shared" si="40"/>
        <v>3590.6079999999997</v>
      </c>
      <c r="Z97" s="4">
        <f t="shared" si="45"/>
        <v>2115.894</v>
      </c>
      <c r="AA97" s="4">
        <f t="shared" si="41"/>
        <v>1250.301</v>
      </c>
      <c r="AB97" s="4">
        <f t="shared" si="42"/>
        <v>28692.805</v>
      </c>
      <c r="AC97" s="6">
        <f t="shared" si="44"/>
        <v>32059</v>
      </c>
    </row>
    <row r="98" spans="3:29" ht="15">
      <c r="C98" s="1"/>
      <c r="D98" s="10"/>
      <c r="E98" s="10"/>
      <c r="F98">
        <v>1999</v>
      </c>
      <c r="G98" s="7">
        <v>24.1</v>
      </c>
      <c r="H98" s="7">
        <v>20</v>
      </c>
      <c r="I98" s="7">
        <v>18.8</v>
      </c>
      <c r="J98" s="7">
        <v>15.3</v>
      </c>
      <c r="K98" s="7">
        <v>11.3</v>
      </c>
      <c r="L98" s="7">
        <v>6.6</v>
      </c>
      <c r="M98" s="7">
        <v>4.9</v>
      </c>
      <c r="N98" s="7">
        <v>89.5</v>
      </c>
      <c r="O98" s="2">
        <v>33880</v>
      </c>
      <c r="Q98" s="1"/>
      <c r="T98" s="11">
        <v>1999</v>
      </c>
      <c r="U98" s="4">
        <f t="shared" si="43"/>
        <v>8165.08</v>
      </c>
      <c r="V98" s="4">
        <f t="shared" si="37"/>
        <v>6776</v>
      </c>
      <c r="W98" s="4">
        <f t="shared" si="38"/>
        <v>6369.44</v>
      </c>
      <c r="X98" s="4">
        <f t="shared" si="39"/>
        <v>5183.64</v>
      </c>
      <c r="Y98" s="4">
        <f t="shared" si="40"/>
        <v>3828.44</v>
      </c>
      <c r="Z98" s="4">
        <f t="shared" si="45"/>
        <v>2236.08</v>
      </c>
      <c r="AA98" s="4">
        <f t="shared" si="41"/>
        <v>1660.12</v>
      </c>
      <c r="AB98" s="4">
        <f t="shared" si="42"/>
        <v>30322.6</v>
      </c>
      <c r="AC98" s="6">
        <f t="shared" si="44"/>
        <v>33880</v>
      </c>
    </row>
    <row r="99" spans="3:29" ht="15">
      <c r="C99" s="1"/>
      <c r="D99" s="10"/>
      <c r="E99" s="10"/>
      <c r="F99">
        <v>1998</v>
      </c>
      <c r="G99" s="7">
        <v>22.4</v>
      </c>
      <c r="H99" s="7">
        <v>20.8</v>
      </c>
      <c r="I99" s="7">
        <v>18.6</v>
      </c>
      <c r="J99" s="7">
        <v>15.5</v>
      </c>
      <c r="K99" s="7">
        <v>11.2</v>
      </c>
      <c r="L99" s="7">
        <v>7.1</v>
      </c>
      <c r="M99" s="7">
        <v>4.4</v>
      </c>
      <c r="N99" s="7">
        <v>88.5</v>
      </c>
      <c r="O99" s="2">
        <v>34244</v>
      </c>
      <c r="Q99" s="1"/>
      <c r="T99" s="11">
        <v>1998</v>
      </c>
      <c r="U99" s="4">
        <f t="shared" si="43"/>
        <v>7670.656</v>
      </c>
      <c r="V99" s="4">
        <f t="shared" si="37"/>
        <v>7122.752</v>
      </c>
      <c r="W99" s="4">
        <f t="shared" si="38"/>
        <v>6369.384</v>
      </c>
      <c r="X99" s="4">
        <f t="shared" si="39"/>
        <v>5307.82</v>
      </c>
      <c r="Y99" s="4">
        <f t="shared" si="40"/>
        <v>3835.328</v>
      </c>
      <c r="Z99" s="4">
        <f t="shared" si="45"/>
        <v>2431.324</v>
      </c>
      <c r="AA99" s="4">
        <f t="shared" si="41"/>
        <v>1506.736</v>
      </c>
      <c r="AB99" s="4">
        <f t="shared" si="42"/>
        <v>30305.94</v>
      </c>
      <c r="AC99" s="6">
        <f t="shared" si="44"/>
        <v>34244</v>
      </c>
    </row>
    <row r="100" spans="3:29" ht="15">
      <c r="C100" s="1"/>
      <c r="D100" s="10"/>
      <c r="E100" s="10"/>
      <c r="F100">
        <v>1997</v>
      </c>
      <c r="G100" s="7">
        <v>21.5</v>
      </c>
      <c r="H100" s="7">
        <v>21.4</v>
      </c>
      <c r="I100" s="7">
        <v>18.3</v>
      </c>
      <c r="J100" s="7">
        <v>15.3</v>
      </c>
      <c r="K100" s="7">
        <v>11.3</v>
      </c>
      <c r="L100" s="7">
        <v>7.2</v>
      </c>
      <c r="M100" s="7">
        <v>5</v>
      </c>
      <c r="N100" s="7">
        <v>87.8</v>
      </c>
      <c r="O100" s="2">
        <v>33508</v>
      </c>
      <c r="Q100" s="1"/>
      <c r="T100" s="11">
        <v>1997</v>
      </c>
      <c r="U100" s="4">
        <f t="shared" si="43"/>
        <v>7204.22</v>
      </c>
      <c r="V100" s="4">
        <f t="shared" si="37"/>
        <v>7170.7119999999995</v>
      </c>
      <c r="W100" s="4">
        <f t="shared" si="38"/>
        <v>6131.964</v>
      </c>
      <c r="X100" s="4">
        <f t="shared" si="39"/>
        <v>5126.724</v>
      </c>
      <c r="Y100" s="4">
        <f t="shared" si="40"/>
        <v>3786.4040000000005</v>
      </c>
      <c r="Z100" s="4">
        <f t="shared" si="45"/>
        <v>2412.576</v>
      </c>
      <c r="AA100" s="4">
        <f t="shared" si="41"/>
        <v>1675.4</v>
      </c>
      <c r="AB100" s="4">
        <f t="shared" si="42"/>
        <v>29420.023999999998</v>
      </c>
      <c r="AC100" s="6">
        <f t="shared" si="44"/>
        <v>33508</v>
      </c>
    </row>
    <row r="101" spans="3:29" ht="15">
      <c r="C101" s="1"/>
      <c r="D101" s="10"/>
      <c r="E101" s="10"/>
      <c r="F101">
        <v>1996</v>
      </c>
      <c r="G101" s="7">
        <v>20.6</v>
      </c>
      <c r="H101" s="7">
        <v>19.1</v>
      </c>
      <c r="I101" s="7">
        <v>17.9</v>
      </c>
      <c r="J101" s="7">
        <v>15.5</v>
      </c>
      <c r="K101" s="7">
        <v>12.8</v>
      </c>
      <c r="L101" s="7">
        <v>8.3</v>
      </c>
      <c r="M101" s="7">
        <v>5.8</v>
      </c>
      <c r="N101" s="7">
        <v>85.9</v>
      </c>
      <c r="O101" s="2">
        <v>32801</v>
      </c>
      <c r="Q101" s="1"/>
      <c r="T101" s="11">
        <v>1996</v>
      </c>
      <c r="U101" s="4">
        <f t="shared" si="43"/>
        <v>6757.006000000001</v>
      </c>
      <c r="V101" s="4">
        <f t="shared" si="37"/>
        <v>6264.991000000001</v>
      </c>
      <c r="W101" s="4">
        <f t="shared" si="38"/>
        <v>5871.378999999999</v>
      </c>
      <c r="X101" s="4">
        <f t="shared" si="39"/>
        <v>5084.155</v>
      </c>
      <c r="Y101" s="4">
        <f t="shared" si="40"/>
        <v>4198.528</v>
      </c>
      <c r="Z101" s="4">
        <f t="shared" si="45"/>
        <v>2722.4830000000006</v>
      </c>
      <c r="AA101" s="4">
        <f t="shared" si="41"/>
        <v>1902.4579999999999</v>
      </c>
      <c r="AB101" s="4">
        <f t="shared" si="42"/>
        <v>28176.059000000005</v>
      </c>
      <c r="AC101" s="6">
        <f t="shared" si="44"/>
        <v>32801</v>
      </c>
    </row>
    <row r="102" spans="3:29" ht="15">
      <c r="C102" s="1"/>
      <c r="D102" s="10"/>
      <c r="E102" s="10"/>
      <c r="F102">
        <v>1995</v>
      </c>
      <c r="G102" s="7">
        <v>21.2</v>
      </c>
      <c r="H102" s="7">
        <v>16.6</v>
      </c>
      <c r="I102" s="7">
        <v>17</v>
      </c>
      <c r="J102" s="7">
        <v>16</v>
      </c>
      <c r="K102" s="7">
        <v>13.5</v>
      </c>
      <c r="L102" s="7">
        <v>9</v>
      </c>
      <c r="M102" s="7">
        <v>6.7</v>
      </c>
      <c r="N102" s="7">
        <v>84.3</v>
      </c>
      <c r="O102" s="2">
        <v>34802</v>
      </c>
      <c r="Q102" s="1"/>
      <c r="T102" s="11">
        <v>1995</v>
      </c>
      <c r="U102" s="4">
        <f t="shared" si="43"/>
        <v>7378.024</v>
      </c>
      <c r="V102" s="4">
        <f t="shared" si="37"/>
        <v>5777.1320000000005</v>
      </c>
      <c r="W102" s="4">
        <f t="shared" si="38"/>
        <v>5916.34</v>
      </c>
      <c r="X102" s="4">
        <f t="shared" si="39"/>
        <v>5568.32</v>
      </c>
      <c r="Y102" s="4">
        <f t="shared" si="40"/>
        <v>4698.27</v>
      </c>
      <c r="Z102" s="4">
        <f t="shared" si="45"/>
        <v>3132.18</v>
      </c>
      <c r="AA102" s="4">
        <f t="shared" si="41"/>
        <v>2331.734</v>
      </c>
      <c r="AB102" s="4">
        <f t="shared" si="42"/>
        <v>29338.086</v>
      </c>
      <c r="AC102" s="6">
        <f t="shared" si="44"/>
        <v>34802</v>
      </c>
    </row>
    <row r="103" spans="3:29" ht="15">
      <c r="C103" s="1"/>
      <c r="D103" s="10"/>
      <c r="E103" s="10"/>
      <c r="F103">
        <v>1994</v>
      </c>
      <c r="G103" s="7">
        <v>18.2</v>
      </c>
      <c r="H103" s="7">
        <v>15.6</v>
      </c>
      <c r="I103" s="7">
        <v>16.7</v>
      </c>
      <c r="J103" s="7">
        <v>16.7</v>
      </c>
      <c r="K103" s="7">
        <v>15.1</v>
      </c>
      <c r="L103" s="7">
        <v>10.2</v>
      </c>
      <c r="M103" s="7">
        <v>7.5</v>
      </c>
      <c r="N103" s="7">
        <v>82.2</v>
      </c>
      <c r="O103" s="2">
        <v>36147</v>
      </c>
      <c r="Q103" s="1"/>
      <c r="T103" s="11">
        <v>1994</v>
      </c>
      <c r="U103" s="4">
        <f t="shared" si="43"/>
        <v>6578.754</v>
      </c>
      <c r="V103" s="4">
        <f t="shared" si="37"/>
        <v>5638.932</v>
      </c>
      <c r="W103" s="4">
        <f t="shared" si="38"/>
        <v>6036.549</v>
      </c>
      <c r="X103" s="4">
        <f t="shared" si="39"/>
        <v>6036.549</v>
      </c>
      <c r="Y103" s="4">
        <f t="shared" si="40"/>
        <v>5458.196999999999</v>
      </c>
      <c r="Z103" s="4">
        <f t="shared" si="45"/>
        <v>3686.9939999999997</v>
      </c>
      <c r="AA103" s="4">
        <f t="shared" si="41"/>
        <v>2711.025</v>
      </c>
      <c r="AB103" s="4">
        <f t="shared" si="42"/>
        <v>29712.834</v>
      </c>
      <c r="AC103" s="6">
        <f t="shared" si="44"/>
        <v>36147</v>
      </c>
    </row>
    <row r="104" spans="3:29" ht="15">
      <c r="C104" s="1"/>
      <c r="D104" s="10"/>
      <c r="E104" s="10"/>
      <c r="F104">
        <v>1993</v>
      </c>
      <c r="G104" s="7">
        <v>16.7</v>
      </c>
      <c r="H104" s="7">
        <v>15.9</v>
      </c>
      <c r="I104" s="7">
        <v>16.3</v>
      </c>
      <c r="J104" s="7">
        <v>17</v>
      </c>
      <c r="K104" s="7">
        <v>14.4</v>
      </c>
      <c r="L104" s="7">
        <v>10.3</v>
      </c>
      <c r="M104" s="7">
        <v>9.5</v>
      </c>
      <c r="N104" s="7">
        <v>80.3</v>
      </c>
      <c r="O104" s="2">
        <v>38168</v>
      </c>
      <c r="Q104" s="1"/>
      <c r="T104" s="11">
        <v>1993</v>
      </c>
      <c r="U104" s="4">
        <f t="shared" si="43"/>
        <v>6374.056</v>
      </c>
      <c r="V104" s="4">
        <f t="shared" si="37"/>
        <v>6068.712</v>
      </c>
      <c r="W104" s="4">
        <f t="shared" si="38"/>
        <v>6221.384</v>
      </c>
      <c r="X104" s="4">
        <f t="shared" si="39"/>
        <v>6488.56</v>
      </c>
      <c r="Y104" s="4">
        <f t="shared" si="40"/>
        <v>5496.192000000001</v>
      </c>
      <c r="Z104" s="4">
        <f t="shared" si="45"/>
        <v>3931.304</v>
      </c>
      <c r="AA104" s="4">
        <f t="shared" si="41"/>
        <v>3625.96</v>
      </c>
      <c r="AB104" s="4">
        <f t="shared" si="42"/>
        <v>30648.904</v>
      </c>
      <c r="AC104" s="6">
        <f t="shared" si="44"/>
        <v>38168</v>
      </c>
    </row>
    <row r="107" spans="3:29" ht="15">
      <c r="C107" s="1"/>
      <c r="D107" s="9" t="s">
        <v>0</v>
      </c>
      <c r="E107" s="9" t="s">
        <v>1</v>
      </c>
      <c r="G107" s="2" t="s">
        <v>1</v>
      </c>
      <c r="H107" s="2" t="s">
        <v>2</v>
      </c>
      <c r="I107" s="2" t="s">
        <v>3</v>
      </c>
      <c r="J107" s="2" t="s">
        <v>4</v>
      </c>
      <c r="K107" s="2" t="s">
        <v>5</v>
      </c>
      <c r="L107" s="2" t="s">
        <v>6</v>
      </c>
      <c r="M107" s="2" t="s">
        <v>7</v>
      </c>
      <c r="N107" s="2" t="s">
        <v>8</v>
      </c>
      <c r="Q107" s="1"/>
      <c r="R107" s="9" t="s">
        <v>0</v>
      </c>
      <c r="S107" s="9" t="s">
        <v>1</v>
      </c>
      <c r="U107" s="2" t="s">
        <v>18</v>
      </c>
      <c r="V107" s="2" t="s">
        <v>2</v>
      </c>
      <c r="W107" s="2" t="s">
        <v>3</v>
      </c>
      <c r="X107" s="2" t="s">
        <v>4</v>
      </c>
      <c r="Y107" s="2" t="s">
        <v>5</v>
      </c>
      <c r="Z107" s="2" t="s">
        <v>6</v>
      </c>
      <c r="AA107" s="2" t="s">
        <v>7</v>
      </c>
      <c r="AB107" s="2" t="s">
        <v>8</v>
      </c>
      <c r="AC107" s="2" t="s">
        <v>15</v>
      </c>
    </row>
    <row r="108" spans="3:19" ht="15">
      <c r="C108" s="1" t="s">
        <v>20</v>
      </c>
      <c r="D108" s="9"/>
      <c r="E108" s="9"/>
      <c r="Q108" s="1" t="s">
        <v>20</v>
      </c>
      <c r="R108" s="9"/>
      <c r="S108" s="9"/>
    </row>
    <row r="109" spans="3:29" ht="15">
      <c r="C109" s="1"/>
      <c r="D109" s="9">
        <v>7.4</v>
      </c>
      <c r="E109" s="9">
        <v>15.7</v>
      </c>
      <c r="F109">
        <v>2010</v>
      </c>
      <c r="G109" s="7">
        <f>D109+E109</f>
        <v>23.1</v>
      </c>
      <c r="H109" s="7">
        <v>26.6</v>
      </c>
      <c r="I109" s="7">
        <v>27.9</v>
      </c>
      <c r="J109" s="7">
        <v>17</v>
      </c>
      <c r="K109" s="7">
        <v>4.6</v>
      </c>
      <c r="L109" s="7"/>
      <c r="M109" s="7">
        <v>0.8</v>
      </c>
      <c r="N109" s="7">
        <v>99.2</v>
      </c>
      <c r="O109" s="2">
        <v>89320</v>
      </c>
      <c r="Q109" s="1"/>
      <c r="R109" s="12">
        <f>D109*$O109/100</f>
        <v>6609.68</v>
      </c>
      <c r="S109" s="12">
        <f>E109*$O109/100</f>
        <v>14023.24</v>
      </c>
      <c r="T109" s="11">
        <v>2010</v>
      </c>
      <c r="U109" s="4">
        <f>G109*$O109/100</f>
        <v>20632.920000000002</v>
      </c>
      <c r="V109" s="4">
        <f aca="true" t="shared" si="46" ref="V109:V126">H109*$O109/100</f>
        <v>23759.12</v>
      </c>
      <c r="W109" s="4">
        <f aca="true" t="shared" si="47" ref="W109:W126">I109*$O109/100</f>
        <v>24920.28</v>
      </c>
      <c r="X109" s="4">
        <f aca="true" t="shared" si="48" ref="X109:X126">J109*$O109/100</f>
        <v>15184.4</v>
      </c>
      <c r="Y109" s="4">
        <f aca="true" t="shared" si="49" ref="Y109:Y126">K109*$O109/100</f>
        <v>4108.719999999999</v>
      </c>
      <c r="Z109" s="4"/>
      <c r="AA109" s="4">
        <f aca="true" t="shared" si="50" ref="AA109:AA126">M109*$O109/100</f>
        <v>714.56</v>
      </c>
      <c r="AB109" s="4">
        <f aca="true" t="shared" si="51" ref="AB109:AB126">N109*$O109/100</f>
        <v>88605.44</v>
      </c>
      <c r="AC109" s="6">
        <f>O109</f>
        <v>89320</v>
      </c>
    </row>
    <row r="110" spans="3:29" ht="15">
      <c r="C110" s="1"/>
      <c r="D110" s="10"/>
      <c r="E110" s="10"/>
      <c r="F110">
        <v>2009</v>
      </c>
      <c r="G110" s="7">
        <v>23</v>
      </c>
      <c r="H110" s="7">
        <v>27.1</v>
      </c>
      <c r="I110" s="7">
        <v>28.4</v>
      </c>
      <c r="J110" s="7">
        <v>16.4</v>
      </c>
      <c r="K110" s="7">
        <v>4.4</v>
      </c>
      <c r="L110" s="7"/>
      <c r="M110" s="7">
        <v>0.7</v>
      </c>
      <c r="N110" s="7">
        <v>99.3</v>
      </c>
      <c r="O110" s="2">
        <v>91815</v>
      </c>
      <c r="Q110" s="1"/>
      <c r="T110" s="11">
        <v>2009</v>
      </c>
      <c r="U110" s="4">
        <f aca="true" t="shared" si="52" ref="U110:U126">G110*$O110/100</f>
        <v>21117.45</v>
      </c>
      <c r="V110" s="4">
        <f t="shared" si="46"/>
        <v>24881.865</v>
      </c>
      <c r="W110" s="4">
        <f t="shared" si="47"/>
        <v>26075.46</v>
      </c>
      <c r="X110" s="4">
        <f t="shared" si="48"/>
        <v>15057.659999999998</v>
      </c>
      <c r="Y110" s="4">
        <f t="shared" si="49"/>
        <v>4039.8600000000006</v>
      </c>
      <c r="Z110" s="4"/>
      <c r="AA110" s="4">
        <f t="shared" si="50"/>
        <v>642.7049999999999</v>
      </c>
      <c r="AB110" s="4">
        <f t="shared" si="51"/>
        <v>91172.295</v>
      </c>
      <c r="AC110" s="6">
        <f aca="true" t="shared" si="53" ref="AC110:AC126">O110</f>
        <v>91815</v>
      </c>
    </row>
    <row r="111" spans="3:29" ht="15">
      <c r="C111" s="1"/>
      <c r="D111" s="10"/>
      <c r="E111" s="10"/>
      <c r="F111">
        <v>2008</v>
      </c>
      <c r="G111" s="7">
        <v>22.8</v>
      </c>
      <c r="H111" s="7">
        <v>26.7</v>
      </c>
      <c r="I111" s="7">
        <v>27.7</v>
      </c>
      <c r="J111" s="7">
        <v>16.8</v>
      </c>
      <c r="K111" s="7">
        <v>5.1</v>
      </c>
      <c r="L111" s="7"/>
      <c r="M111" s="7">
        <v>0.9</v>
      </c>
      <c r="N111" s="7">
        <v>99.1</v>
      </c>
      <c r="O111" s="2">
        <v>89111</v>
      </c>
      <c r="Q111" s="1"/>
      <c r="T111" s="11">
        <v>2008</v>
      </c>
      <c r="U111" s="4">
        <f t="shared" si="52"/>
        <v>20317.308</v>
      </c>
      <c r="V111" s="4">
        <f t="shared" si="46"/>
        <v>23792.637</v>
      </c>
      <c r="W111" s="4">
        <f t="shared" si="47"/>
        <v>24683.746999999996</v>
      </c>
      <c r="X111" s="4">
        <f t="shared" si="48"/>
        <v>14970.648000000001</v>
      </c>
      <c r="Y111" s="4">
        <f t="shared" si="49"/>
        <v>4544.661</v>
      </c>
      <c r="Z111" s="4"/>
      <c r="AA111" s="4">
        <f t="shared" si="50"/>
        <v>801.9990000000001</v>
      </c>
      <c r="AB111" s="4">
        <f t="shared" si="51"/>
        <v>88309.00099999999</v>
      </c>
      <c r="AC111" s="6">
        <f t="shared" si="53"/>
        <v>89111</v>
      </c>
    </row>
    <row r="112" spans="3:29" ht="15">
      <c r="C112" s="1"/>
      <c r="D112" s="10"/>
      <c r="E112" s="10"/>
      <c r="F112">
        <v>2007</v>
      </c>
      <c r="G112" s="7">
        <v>23.2</v>
      </c>
      <c r="H112" s="7">
        <v>26</v>
      </c>
      <c r="I112" s="7">
        <v>27.3</v>
      </c>
      <c r="J112" s="7">
        <v>17.2</v>
      </c>
      <c r="K112" s="7">
        <v>5.3</v>
      </c>
      <c r="L112" s="7"/>
      <c r="M112" s="7">
        <v>1</v>
      </c>
      <c r="N112" s="7">
        <v>99</v>
      </c>
      <c r="O112" s="2">
        <v>85275</v>
      </c>
      <c r="Q112" s="1"/>
      <c r="T112" s="11">
        <v>2007</v>
      </c>
      <c r="U112" s="4">
        <f t="shared" si="52"/>
        <v>19783.8</v>
      </c>
      <c r="V112" s="4">
        <f t="shared" si="46"/>
        <v>22171.5</v>
      </c>
      <c r="W112" s="4">
        <f t="shared" si="47"/>
        <v>23280.075</v>
      </c>
      <c r="X112" s="4">
        <f t="shared" si="48"/>
        <v>14667.3</v>
      </c>
      <c r="Y112" s="4">
        <f t="shared" si="49"/>
        <v>4519.575</v>
      </c>
      <c r="Z112" s="4"/>
      <c r="AA112" s="4">
        <f t="shared" si="50"/>
        <v>852.75</v>
      </c>
      <c r="AB112" s="4">
        <f t="shared" si="51"/>
        <v>84422.25</v>
      </c>
      <c r="AC112" s="6">
        <f t="shared" si="53"/>
        <v>85275</v>
      </c>
    </row>
    <row r="113" spans="3:29" ht="15">
      <c r="C113" s="1"/>
      <c r="D113" s="10"/>
      <c r="E113" s="10"/>
      <c r="F113">
        <v>2006</v>
      </c>
      <c r="G113" s="7">
        <v>21.9</v>
      </c>
      <c r="H113" s="7">
        <v>25.3</v>
      </c>
      <c r="I113" s="7">
        <v>27.4</v>
      </c>
      <c r="J113" s="7">
        <v>18.2</v>
      </c>
      <c r="K113" s="7">
        <v>6</v>
      </c>
      <c r="L113" s="7"/>
      <c r="M113" s="7">
        <v>1.2</v>
      </c>
      <c r="N113" s="7">
        <v>98.8</v>
      </c>
      <c r="O113" s="2">
        <v>86640</v>
      </c>
      <c r="Q113" s="1"/>
      <c r="T113" s="11">
        <v>2006</v>
      </c>
      <c r="U113" s="4">
        <f t="shared" si="52"/>
        <v>18974.159999999996</v>
      </c>
      <c r="V113" s="4">
        <f t="shared" si="46"/>
        <v>21919.92</v>
      </c>
      <c r="W113" s="4">
        <f t="shared" si="47"/>
        <v>23739.36</v>
      </c>
      <c r="X113" s="4">
        <f t="shared" si="48"/>
        <v>15768.48</v>
      </c>
      <c r="Y113" s="4">
        <f t="shared" si="49"/>
        <v>5198.4</v>
      </c>
      <c r="Z113" s="4"/>
      <c r="AA113" s="4">
        <f t="shared" si="50"/>
        <v>1039.68</v>
      </c>
      <c r="AB113" s="4">
        <f t="shared" si="51"/>
        <v>85600.32</v>
      </c>
      <c r="AC113" s="6">
        <f t="shared" si="53"/>
        <v>86640</v>
      </c>
    </row>
    <row r="114" spans="3:29" ht="15">
      <c r="C114" s="1"/>
      <c r="D114" s="10"/>
      <c r="E114" s="10"/>
      <c r="F114">
        <v>2005</v>
      </c>
      <c r="G114" s="7">
        <v>20.7</v>
      </c>
      <c r="H114" s="7">
        <v>24.5</v>
      </c>
      <c r="I114" s="7">
        <v>27.4</v>
      </c>
      <c r="J114" s="7">
        <v>19.1</v>
      </c>
      <c r="K114" s="7">
        <v>6.9</v>
      </c>
      <c r="L114" s="7"/>
      <c r="M114" s="7">
        <v>1.4</v>
      </c>
      <c r="N114" s="7">
        <v>98.6</v>
      </c>
      <c r="O114" s="2">
        <v>85858</v>
      </c>
      <c r="Q114" s="1"/>
      <c r="T114" s="11">
        <v>2005</v>
      </c>
      <c r="U114" s="4">
        <f t="shared" si="52"/>
        <v>17772.606</v>
      </c>
      <c r="V114" s="4">
        <f t="shared" si="46"/>
        <v>21035.21</v>
      </c>
      <c r="W114" s="4">
        <f t="shared" si="47"/>
        <v>23525.091999999997</v>
      </c>
      <c r="X114" s="4">
        <f t="shared" si="48"/>
        <v>16398.878</v>
      </c>
      <c r="Y114" s="4">
        <f t="shared" si="49"/>
        <v>5924.202000000001</v>
      </c>
      <c r="Z114" s="4"/>
      <c r="AA114" s="4">
        <f t="shared" si="50"/>
        <v>1202.012</v>
      </c>
      <c r="AB114" s="4">
        <f t="shared" si="51"/>
        <v>84655.98799999998</v>
      </c>
      <c r="AC114" s="6">
        <f t="shared" si="53"/>
        <v>85858</v>
      </c>
    </row>
    <row r="115" spans="3:29" ht="15">
      <c r="C115" s="1"/>
      <c r="D115" s="10"/>
      <c r="E115" s="10"/>
      <c r="F115">
        <v>2004</v>
      </c>
      <c r="G115" s="7">
        <v>20.6</v>
      </c>
      <c r="H115" s="7">
        <v>23.7</v>
      </c>
      <c r="I115" s="7">
        <v>27.1</v>
      </c>
      <c r="J115" s="7">
        <v>19.6</v>
      </c>
      <c r="K115" s="7">
        <v>7.4</v>
      </c>
      <c r="L115" s="7"/>
      <c r="M115" s="7">
        <v>1.6</v>
      </c>
      <c r="N115" s="7">
        <v>98.4</v>
      </c>
      <c r="O115" s="2">
        <v>81649</v>
      </c>
      <c r="Q115" s="1"/>
      <c r="T115" s="11">
        <v>2004</v>
      </c>
      <c r="U115" s="4">
        <f t="shared" si="52"/>
        <v>16819.694000000003</v>
      </c>
      <c r="V115" s="4">
        <f t="shared" si="46"/>
        <v>19350.813000000002</v>
      </c>
      <c r="W115" s="4">
        <f t="shared" si="47"/>
        <v>22126.879</v>
      </c>
      <c r="X115" s="4">
        <f t="shared" si="48"/>
        <v>16003.204000000002</v>
      </c>
      <c r="Y115" s="4">
        <f t="shared" si="49"/>
        <v>6042.026</v>
      </c>
      <c r="Z115" s="4"/>
      <c r="AA115" s="4">
        <f t="shared" si="50"/>
        <v>1306.384</v>
      </c>
      <c r="AB115" s="4">
        <f t="shared" si="51"/>
        <v>80342.61600000001</v>
      </c>
      <c r="AC115" s="6">
        <f t="shared" si="53"/>
        <v>81649</v>
      </c>
    </row>
    <row r="116" spans="3:29" ht="15">
      <c r="C116" s="1"/>
      <c r="D116" s="10"/>
      <c r="E116" s="10"/>
      <c r="F116">
        <v>2003</v>
      </c>
      <c r="G116" s="7">
        <v>20</v>
      </c>
      <c r="H116" s="7">
        <v>24.5</v>
      </c>
      <c r="I116" s="7">
        <v>27.3</v>
      </c>
      <c r="J116" s="7">
        <v>19.5</v>
      </c>
      <c r="K116" s="7">
        <v>7.1</v>
      </c>
      <c r="L116" s="7"/>
      <c r="M116" s="7">
        <v>1.6</v>
      </c>
      <c r="N116" s="7">
        <v>98.4</v>
      </c>
      <c r="O116" s="2">
        <v>78476</v>
      </c>
      <c r="Q116" s="1"/>
      <c r="T116" s="11">
        <v>2003</v>
      </c>
      <c r="U116" s="4">
        <f t="shared" si="52"/>
        <v>15695.2</v>
      </c>
      <c r="V116" s="4">
        <f t="shared" si="46"/>
        <v>19226.62</v>
      </c>
      <c r="W116" s="4">
        <f t="shared" si="47"/>
        <v>21423.948000000004</v>
      </c>
      <c r="X116" s="4">
        <f t="shared" si="48"/>
        <v>15302.82</v>
      </c>
      <c r="Y116" s="4">
        <f t="shared" si="49"/>
        <v>5571.795999999999</v>
      </c>
      <c r="Z116" s="4"/>
      <c r="AA116" s="4">
        <f t="shared" si="50"/>
        <v>1255.616</v>
      </c>
      <c r="AB116" s="4">
        <f t="shared" si="51"/>
        <v>77220.384</v>
      </c>
      <c r="AC116" s="6">
        <f t="shared" si="53"/>
        <v>78476</v>
      </c>
    </row>
    <row r="117" spans="3:29" ht="15">
      <c r="C117" s="1"/>
      <c r="D117" s="10"/>
      <c r="E117" s="10"/>
      <c r="F117">
        <v>2002</v>
      </c>
      <c r="G117" s="7">
        <v>18.9</v>
      </c>
      <c r="H117" s="7">
        <v>24.3</v>
      </c>
      <c r="I117" s="7">
        <v>27.2</v>
      </c>
      <c r="J117" s="7">
        <v>19.9</v>
      </c>
      <c r="K117" s="7">
        <v>7.8</v>
      </c>
      <c r="L117" s="7"/>
      <c r="M117" s="7">
        <v>1.9</v>
      </c>
      <c r="N117" s="7">
        <v>98.1</v>
      </c>
      <c r="O117" s="2">
        <v>72196</v>
      </c>
      <c r="Q117" s="1"/>
      <c r="T117" s="11">
        <v>2002</v>
      </c>
      <c r="U117" s="4">
        <f t="shared" si="52"/>
        <v>13645.044</v>
      </c>
      <c r="V117" s="4">
        <f t="shared" si="46"/>
        <v>17543.628</v>
      </c>
      <c r="W117" s="4">
        <f t="shared" si="47"/>
        <v>19637.311999999998</v>
      </c>
      <c r="X117" s="4">
        <f t="shared" si="48"/>
        <v>14367.003999999999</v>
      </c>
      <c r="Y117" s="4">
        <f t="shared" si="49"/>
        <v>5631.288</v>
      </c>
      <c r="Z117" s="4"/>
      <c r="AA117" s="4">
        <f t="shared" si="50"/>
        <v>1371.724</v>
      </c>
      <c r="AB117" s="4">
        <f t="shared" si="51"/>
        <v>70824.276</v>
      </c>
      <c r="AC117" s="6">
        <f t="shared" si="53"/>
        <v>72196</v>
      </c>
    </row>
    <row r="118" spans="3:29" ht="15">
      <c r="C118" s="1"/>
      <c r="D118" s="10"/>
      <c r="E118" s="10"/>
      <c r="F118">
        <v>2001</v>
      </c>
      <c r="G118" s="7">
        <v>16.5</v>
      </c>
      <c r="H118" s="7">
        <v>19.8</v>
      </c>
      <c r="I118" s="7">
        <v>24.5</v>
      </c>
      <c r="J118" s="7">
        <v>20.9</v>
      </c>
      <c r="K118" s="7">
        <v>12.1</v>
      </c>
      <c r="L118" s="7">
        <v>4.5</v>
      </c>
      <c r="M118" s="7">
        <v>1.7</v>
      </c>
      <c r="N118" s="7">
        <v>93.8</v>
      </c>
      <c r="O118" s="2">
        <v>76808</v>
      </c>
      <c r="Q118" s="1"/>
      <c r="T118" s="11">
        <v>2001</v>
      </c>
      <c r="U118" s="4">
        <f t="shared" si="52"/>
        <v>12673.32</v>
      </c>
      <c r="V118" s="4">
        <f t="shared" si="46"/>
        <v>15207.984000000002</v>
      </c>
      <c r="W118" s="4">
        <f t="shared" si="47"/>
        <v>18817.96</v>
      </c>
      <c r="X118" s="4">
        <f t="shared" si="48"/>
        <v>16052.872</v>
      </c>
      <c r="Y118" s="4">
        <f t="shared" si="49"/>
        <v>9293.768</v>
      </c>
      <c r="Z118" s="4">
        <f aca="true" t="shared" si="54" ref="Z118:Z126">L118*$O118/100</f>
        <v>3456.36</v>
      </c>
      <c r="AA118" s="4">
        <f t="shared" si="50"/>
        <v>1305.7359999999999</v>
      </c>
      <c r="AB118" s="4">
        <f t="shared" si="51"/>
        <v>72045.904</v>
      </c>
      <c r="AC118" s="6">
        <f t="shared" si="53"/>
        <v>76808</v>
      </c>
    </row>
    <row r="119" spans="3:29" ht="15">
      <c r="C119" s="1"/>
      <c r="D119" s="10"/>
      <c r="E119" s="10"/>
      <c r="F119">
        <v>2000</v>
      </c>
      <c r="G119" s="7">
        <v>15.6</v>
      </c>
      <c r="H119" s="7">
        <v>19.5</v>
      </c>
      <c r="I119" s="7">
        <v>24</v>
      </c>
      <c r="J119" s="7">
        <v>21.1</v>
      </c>
      <c r="K119" s="7">
        <v>12.8</v>
      </c>
      <c r="L119" s="7">
        <v>4.9</v>
      </c>
      <c r="M119" s="7">
        <v>2.1</v>
      </c>
      <c r="N119" s="7">
        <v>93</v>
      </c>
      <c r="O119" s="2">
        <v>86428</v>
      </c>
      <c r="Q119" s="1"/>
      <c r="T119" s="11">
        <v>2000</v>
      </c>
      <c r="U119" s="4">
        <f t="shared" si="52"/>
        <v>13482.768</v>
      </c>
      <c r="V119" s="4">
        <f t="shared" si="46"/>
        <v>16853.46</v>
      </c>
      <c r="W119" s="4">
        <f t="shared" si="47"/>
        <v>20742.72</v>
      </c>
      <c r="X119" s="4">
        <f t="shared" si="48"/>
        <v>18236.308</v>
      </c>
      <c r="Y119" s="4">
        <f t="shared" si="49"/>
        <v>11062.784000000001</v>
      </c>
      <c r="Z119" s="4">
        <f t="shared" si="54"/>
        <v>4234.972</v>
      </c>
      <c r="AA119" s="4">
        <f t="shared" si="50"/>
        <v>1814.9880000000003</v>
      </c>
      <c r="AB119" s="4">
        <f t="shared" si="51"/>
        <v>80378.04</v>
      </c>
      <c r="AC119" s="6">
        <f t="shared" si="53"/>
        <v>86428</v>
      </c>
    </row>
    <row r="120" spans="3:29" ht="15">
      <c r="C120" s="1"/>
      <c r="D120" s="10"/>
      <c r="E120" s="10"/>
      <c r="F120">
        <v>1999</v>
      </c>
      <c r="G120" s="7">
        <v>15.2</v>
      </c>
      <c r="H120" s="7">
        <v>19.2</v>
      </c>
      <c r="I120" s="7">
        <v>23.8</v>
      </c>
      <c r="J120" s="7">
        <v>21.1</v>
      </c>
      <c r="K120" s="7">
        <v>13.4</v>
      </c>
      <c r="L120" s="7">
        <v>5.2</v>
      </c>
      <c r="M120" s="7">
        <v>2.1</v>
      </c>
      <c r="N120" s="7">
        <v>92.7</v>
      </c>
      <c r="O120" s="2">
        <v>90340</v>
      </c>
      <c r="Q120" s="1"/>
      <c r="T120" s="11">
        <v>1999</v>
      </c>
      <c r="U120" s="4">
        <f t="shared" si="52"/>
        <v>13731.68</v>
      </c>
      <c r="V120" s="4">
        <f t="shared" si="46"/>
        <v>17345.28</v>
      </c>
      <c r="W120" s="4">
        <f t="shared" si="47"/>
        <v>21500.92</v>
      </c>
      <c r="X120" s="4">
        <f t="shared" si="48"/>
        <v>19061.74</v>
      </c>
      <c r="Y120" s="4">
        <f t="shared" si="49"/>
        <v>12105.56</v>
      </c>
      <c r="Z120" s="4">
        <f t="shared" si="54"/>
        <v>4697.68</v>
      </c>
      <c r="AA120" s="4">
        <f t="shared" si="50"/>
        <v>1897.14</v>
      </c>
      <c r="AB120" s="4">
        <f t="shared" si="51"/>
        <v>83745.18</v>
      </c>
      <c r="AC120" s="6">
        <f t="shared" si="53"/>
        <v>90340</v>
      </c>
    </row>
    <row r="121" spans="3:29" ht="15">
      <c r="C121" s="1"/>
      <c r="D121" s="10"/>
      <c r="E121" s="10"/>
      <c r="F121">
        <v>1998</v>
      </c>
      <c r="G121" s="7">
        <v>14.9</v>
      </c>
      <c r="H121" s="7">
        <v>19.1</v>
      </c>
      <c r="I121" s="7">
        <v>22.9</v>
      </c>
      <c r="J121" s="7">
        <v>21.3</v>
      </c>
      <c r="K121" s="7">
        <v>13.7</v>
      </c>
      <c r="L121" s="7">
        <v>5.6</v>
      </c>
      <c r="M121" s="7">
        <v>2.5</v>
      </c>
      <c r="N121" s="7">
        <v>91.9</v>
      </c>
      <c r="O121" s="2">
        <v>94099</v>
      </c>
      <c r="Q121" s="1"/>
      <c r="T121" s="11">
        <v>1998</v>
      </c>
      <c r="U121" s="4">
        <f t="shared" si="52"/>
        <v>14020.751</v>
      </c>
      <c r="V121" s="4">
        <f t="shared" si="46"/>
        <v>17972.909</v>
      </c>
      <c r="W121" s="4">
        <f t="shared" si="47"/>
        <v>21548.671000000002</v>
      </c>
      <c r="X121" s="4">
        <f t="shared" si="48"/>
        <v>20043.087</v>
      </c>
      <c r="Y121" s="4">
        <f t="shared" si="49"/>
        <v>12891.563</v>
      </c>
      <c r="Z121" s="4">
        <f t="shared" si="54"/>
        <v>5269.544</v>
      </c>
      <c r="AA121" s="4">
        <f t="shared" si="50"/>
        <v>2352.475</v>
      </c>
      <c r="AB121" s="4">
        <f t="shared" si="51"/>
        <v>86476.981</v>
      </c>
      <c r="AC121" s="6">
        <f t="shared" si="53"/>
        <v>94099</v>
      </c>
    </row>
    <row r="122" spans="3:29" ht="15">
      <c r="C122" s="1"/>
      <c r="D122" s="10"/>
      <c r="E122" s="10"/>
      <c r="F122">
        <v>1997</v>
      </c>
      <c r="G122" s="7">
        <v>14.3</v>
      </c>
      <c r="H122" s="7">
        <v>18.9</v>
      </c>
      <c r="I122" s="7">
        <v>22.7</v>
      </c>
      <c r="J122" s="7">
        <v>21.6</v>
      </c>
      <c r="K122" s="7">
        <v>14.5</v>
      </c>
      <c r="L122" s="7">
        <v>5.6</v>
      </c>
      <c r="M122" s="7">
        <v>2.4</v>
      </c>
      <c r="N122" s="7">
        <v>92</v>
      </c>
      <c r="O122" s="2">
        <v>93546</v>
      </c>
      <c r="Q122" s="1"/>
      <c r="T122" s="11">
        <v>1997</v>
      </c>
      <c r="U122" s="4">
        <f t="shared" si="52"/>
        <v>13377.078000000001</v>
      </c>
      <c r="V122" s="4">
        <f t="shared" si="46"/>
        <v>17680.194</v>
      </c>
      <c r="W122" s="4">
        <f t="shared" si="47"/>
        <v>21234.941999999995</v>
      </c>
      <c r="X122" s="4">
        <f t="shared" si="48"/>
        <v>20205.936</v>
      </c>
      <c r="Y122" s="4">
        <f t="shared" si="49"/>
        <v>13564.17</v>
      </c>
      <c r="Z122" s="4">
        <f t="shared" si="54"/>
        <v>5238.576</v>
      </c>
      <c r="AA122" s="4">
        <f t="shared" si="50"/>
        <v>2245.104</v>
      </c>
      <c r="AB122" s="4">
        <f t="shared" si="51"/>
        <v>86062.32</v>
      </c>
      <c r="AC122" s="6">
        <f t="shared" si="53"/>
        <v>93546</v>
      </c>
    </row>
    <row r="123" spans="3:29" ht="15">
      <c r="C123" s="1"/>
      <c r="D123" s="10"/>
      <c r="E123" s="10"/>
      <c r="F123">
        <v>1996</v>
      </c>
      <c r="G123" s="7">
        <v>14.5</v>
      </c>
      <c r="H123" s="7">
        <v>19.4</v>
      </c>
      <c r="I123" s="7">
        <v>21.8</v>
      </c>
      <c r="J123" s="7">
        <v>21.1</v>
      </c>
      <c r="K123" s="7">
        <v>14.3</v>
      </c>
      <c r="L123" s="7">
        <v>6.2</v>
      </c>
      <c r="M123" s="7">
        <v>2.7</v>
      </c>
      <c r="N123" s="7">
        <v>91.1</v>
      </c>
      <c r="O123" s="2">
        <v>86627</v>
      </c>
      <c r="Q123" s="1"/>
      <c r="T123" s="11">
        <v>1996</v>
      </c>
      <c r="U123" s="4">
        <f t="shared" si="52"/>
        <v>12560.915</v>
      </c>
      <c r="V123" s="4">
        <f t="shared" si="46"/>
        <v>16805.638</v>
      </c>
      <c r="W123" s="4">
        <f t="shared" si="47"/>
        <v>18884.686</v>
      </c>
      <c r="X123" s="4">
        <f t="shared" si="48"/>
        <v>18278.297000000002</v>
      </c>
      <c r="Y123" s="4">
        <f t="shared" si="49"/>
        <v>12387.661</v>
      </c>
      <c r="Z123" s="4">
        <f t="shared" si="54"/>
        <v>5370.874</v>
      </c>
      <c r="AA123" s="4">
        <f t="shared" si="50"/>
        <v>2338.929</v>
      </c>
      <c r="AB123" s="4">
        <f t="shared" si="51"/>
        <v>78917.19699999999</v>
      </c>
      <c r="AC123" s="6">
        <f t="shared" si="53"/>
        <v>86627</v>
      </c>
    </row>
    <row r="124" spans="3:29" ht="15">
      <c r="C124" s="1"/>
      <c r="D124" s="10"/>
      <c r="E124" s="10"/>
      <c r="F124">
        <v>1995</v>
      </c>
      <c r="G124" s="7">
        <v>14.1</v>
      </c>
      <c r="H124" s="7">
        <v>19</v>
      </c>
      <c r="I124" s="7">
        <v>21.8</v>
      </c>
      <c r="J124" s="7">
        <v>20.4</v>
      </c>
      <c r="K124" s="7">
        <v>14.7</v>
      </c>
      <c r="L124" s="7">
        <v>6.5</v>
      </c>
      <c r="M124" s="7">
        <v>3.5</v>
      </c>
      <c r="N124" s="7">
        <v>90</v>
      </c>
      <c r="O124" s="2">
        <v>86467</v>
      </c>
      <c r="Q124" s="1"/>
      <c r="T124" s="11">
        <v>1995</v>
      </c>
      <c r="U124" s="4">
        <f t="shared" si="52"/>
        <v>12191.847</v>
      </c>
      <c r="V124" s="4">
        <f t="shared" si="46"/>
        <v>16428.73</v>
      </c>
      <c r="W124" s="4">
        <f t="shared" si="47"/>
        <v>18849.806</v>
      </c>
      <c r="X124" s="4">
        <f t="shared" si="48"/>
        <v>17639.267999999996</v>
      </c>
      <c r="Y124" s="4">
        <f t="shared" si="49"/>
        <v>12710.649</v>
      </c>
      <c r="Z124" s="4">
        <f t="shared" si="54"/>
        <v>5620.355</v>
      </c>
      <c r="AA124" s="4">
        <f t="shared" si="50"/>
        <v>3026.345</v>
      </c>
      <c r="AB124" s="4">
        <f t="shared" si="51"/>
        <v>77820.3</v>
      </c>
      <c r="AC124" s="6">
        <f t="shared" si="53"/>
        <v>86467</v>
      </c>
    </row>
    <row r="125" spans="3:29" ht="15">
      <c r="C125" s="1"/>
      <c r="D125" s="10"/>
      <c r="E125" s="10"/>
      <c r="F125">
        <v>1994</v>
      </c>
      <c r="G125" s="7">
        <v>13.5</v>
      </c>
      <c r="H125" s="7">
        <v>19</v>
      </c>
      <c r="I125" s="7">
        <v>21.6</v>
      </c>
      <c r="J125" s="7">
        <v>20.8</v>
      </c>
      <c r="K125" s="7">
        <v>14.6</v>
      </c>
      <c r="L125" s="7">
        <v>6.8</v>
      </c>
      <c r="M125" s="7">
        <v>3.6</v>
      </c>
      <c r="N125" s="7">
        <v>89.5</v>
      </c>
      <c r="O125" s="2">
        <v>88214</v>
      </c>
      <c r="Q125" s="1"/>
      <c r="T125" s="11">
        <v>1994</v>
      </c>
      <c r="U125" s="4">
        <f t="shared" si="52"/>
        <v>11908.89</v>
      </c>
      <c r="V125" s="4">
        <f t="shared" si="46"/>
        <v>16760.66</v>
      </c>
      <c r="W125" s="4">
        <f t="shared" si="47"/>
        <v>19054.224000000002</v>
      </c>
      <c r="X125" s="4">
        <f t="shared" si="48"/>
        <v>18348.512</v>
      </c>
      <c r="Y125" s="4">
        <f t="shared" si="49"/>
        <v>12879.243999999999</v>
      </c>
      <c r="Z125" s="4">
        <f t="shared" si="54"/>
        <v>5998.552</v>
      </c>
      <c r="AA125" s="4">
        <f t="shared" si="50"/>
        <v>3175.704</v>
      </c>
      <c r="AB125" s="4">
        <f t="shared" si="51"/>
        <v>78951.53</v>
      </c>
      <c r="AC125" s="6">
        <f t="shared" si="53"/>
        <v>88214</v>
      </c>
    </row>
    <row r="126" spans="3:29" ht="15">
      <c r="C126" s="1"/>
      <c r="D126" s="10"/>
      <c r="E126" s="10"/>
      <c r="F126">
        <v>1993</v>
      </c>
      <c r="G126" s="7">
        <v>12.9</v>
      </c>
      <c r="H126" s="7">
        <v>18.1</v>
      </c>
      <c r="I126" s="7">
        <v>20.3</v>
      </c>
      <c r="J126" s="7">
        <v>20.9</v>
      </c>
      <c r="K126" s="7">
        <v>15.3</v>
      </c>
      <c r="L126" s="7">
        <v>7.5</v>
      </c>
      <c r="M126" s="7">
        <v>4.9</v>
      </c>
      <c r="N126" s="7">
        <v>87.5</v>
      </c>
      <c r="O126" s="2">
        <v>89238</v>
      </c>
      <c r="Q126" s="1"/>
      <c r="T126" s="11">
        <v>1993</v>
      </c>
      <c r="U126" s="4">
        <f t="shared" si="52"/>
        <v>11511.702</v>
      </c>
      <c r="V126" s="4">
        <f t="shared" si="46"/>
        <v>16152.078000000001</v>
      </c>
      <c r="W126" s="4">
        <f t="shared" si="47"/>
        <v>18115.314000000002</v>
      </c>
      <c r="X126" s="4">
        <f t="shared" si="48"/>
        <v>18650.742</v>
      </c>
      <c r="Y126" s="4">
        <f t="shared" si="49"/>
        <v>13653.414</v>
      </c>
      <c r="Z126" s="4">
        <f t="shared" si="54"/>
        <v>6692.85</v>
      </c>
      <c r="AA126" s="4">
        <f t="shared" si="50"/>
        <v>4372.662</v>
      </c>
      <c r="AB126" s="4">
        <f t="shared" si="51"/>
        <v>78083.25</v>
      </c>
      <c r="AC126" s="6">
        <f t="shared" si="53"/>
        <v>89238</v>
      </c>
    </row>
    <row r="129" spans="3:29" ht="15">
      <c r="C129" s="1"/>
      <c r="D129" s="9" t="s">
        <v>0</v>
      </c>
      <c r="E129" s="9" t="s">
        <v>1</v>
      </c>
      <c r="G129" s="2" t="s">
        <v>1</v>
      </c>
      <c r="H129" s="2" t="s">
        <v>2</v>
      </c>
      <c r="I129" s="2" t="s">
        <v>3</v>
      </c>
      <c r="J129" s="2" t="s">
        <v>4</v>
      </c>
      <c r="K129" s="2" t="s">
        <v>5</v>
      </c>
      <c r="L129" s="2" t="s">
        <v>6</v>
      </c>
      <c r="M129" s="2" t="s">
        <v>7</v>
      </c>
      <c r="N129" s="2" t="s">
        <v>8</v>
      </c>
      <c r="Q129" s="1"/>
      <c r="R129" s="9" t="s">
        <v>0</v>
      </c>
      <c r="S129" s="9" t="s">
        <v>1</v>
      </c>
      <c r="U129" s="2" t="s">
        <v>18</v>
      </c>
      <c r="V129" s="2" t="s">
        <v>2</v>
      </c>
      <c r="W129" s="2" t="s">
        <v>3</v>
      </c>
      <c r="X129" s="2" t="s">
        <v>4</v>
      </c>
      <c r="Y129" s="2" t="s">
        <v>5</v>
      </c>
      <c r="Z129" s="2" t="s">
        <v>6</v>
      </c>
      <c r="AA129" s="2" t="s">
        <v>7</v>
      </c>
      <c r="AB129" s="2" t="s">
        <v>8</v>
      </c>
      <c r="AC129" s="2" t="s">
        <v>15</v>
      </c>
    </row>
    <row r="130" spans="3:19" ht="15">
      <c r="C130" s="1" t="s">
        <v>21</v>
      </c>
      <c r="D130" s="9"/>
      <c r="E130" s="9"/>
      <c r="Q130" s="1" t="s">
        <v>21</v>
      </c>
      <c r="R130" s="9"/>
      <c r="S130" s="9"/>
    </row>
    <row r="131" spans="3:29" ht="15">
      <c r="C131" s="1"/>
      <c r="D131" s="9">
        <v>7</v>
      </c>
      <c r="E131" s="9">
        <v>20.7</v>
      </c>
      <c r="F131">
        <v>2010</v>
      </c>
      <c r="G131" s="7">
        <f>D131+E131</f>
        <v>27.7</v>
      </c>
      <c r="H131" s="7">
        <v>28.5</v>
      </c>
      <c r="I131" s="7">
        <v>24.2</v>
      </c>
      <c r="J131" s="7">
        <v>14</v>
      </c>
      <c r="K131" s="7">
        <v>4.6</v>
      </c>
      <c r="L131" s="7"/>
      <c r="M131" s="7">
        <v>1</v>
      </c>
      <c r="N131" s="7">
        <v>99</v>
      </c>
      <c r="O131" s="2">
        <v>49222</v>
      </c>
      <c r="Q131" s="1"/>
      <c r="R131" s="12">
        <f>D131*$O131/100</f>
        <v>3445.54</v>
      </c>
      <c r="S131" s="12">
        <f>E131*$O131/100</f>
        <v>10188.954</v>
      </c>
      <c r="T131" s="11">
        <v>2010</v>
      </c>
      <c r="U131" s="4">
        <f>G131*$O131/100</f>
        <v>13634.493999999999</v>
      </c>
      <c r="V131" s="4">
        <f aca="true" t="shared" si="55" ref="V131:V148">H131*$O131/100</f>
        <v>14028.27</v>
      </c>
      <c r="W131" s="4">
        <f aca="true" t="shared" si="56" ref="W131:W148">I131*$O131/100</f>
        <v>11911.723999999998</v>
      </c>
      <c r="X131" s="4">
        <f aca="true" t="shared" si="57" ref="X131:X148">J131*$O131/100</f>
        <v>6891.08</v>
      </c>
      <c r="Y131" s="4">
        <f aca="true" t="shared" si="58" ref="Y131:Y148">K131*$O131/100</f>
        <v>2264.212</v>
      </c>
      <c r="Z131" s="4"/>
      <c r="AA131" s="4">
        <f aca="true" t="shared" si="59" ref="AA131:AA148">M131*$O131/100</f>
        <v>492.22</v>
      </c>
      <c r="AB131" s="4">
        <f aca="true" t="shared" si="60" ref="AB131:AB148">N131*$O131/100</f>
        <v>48729.78</v>
      </c>
      <c r="AC131" s="6">
        <f>O131</f>
        <v>49222</v>
      </c>
    </row>
    <row r="132" spans="3:29" ht="15">
      <c r="C132" s="1"/>
      <c r="D132" s="10"/>
      <c r="E132" s="10"/>
      <c r="F132">
        <v>2009</v>
      </c>
      <c r="G132" s="7">
        <v>26.2</v>
      </c>
      <c r="H132" s="7">
        <v>29.5</v>
      </c>
      <c r="I132" s="7">
        <v>24.3</v>
      </c>
      <c r="J132" s="7">
        <v>13.9</v>
      </c>
      <c r="K132" s="7">
        <v>5</v>
      </c>
      <c r="L132" s="7"/>
      <c r="M132" s="7">
        <v>1.1</v>
      </c>
      <c r="N132" s="7">
        <v>98.9</v>
      </c>
      <c r="O132" s="2">
        <v>49071</v>
      </c>
      <c r="Q132" s="1"/>
      <c r="T132" s="11">
        <v>2009</v>
      </c>
      <c r="U132" s="4">
        <f aca="true" t="shared" si="61" ref="U132:U148">G132*$O132/100</f>
        <v>12856.601999999999</v>
      </c>
      <c r="V132" s="4">
        <f t="shared" si="55"/>
        <v>14475.945</v>
      </c>
      <c r="W132" s="4">
        <f t="shared" si="56"/>
        <v>11924.253</v>
      </c>
      <c r="X132" s="4">
        <f t="shared" si="57"/>
        <v>6820.869000000001</v>
      </c>
      <c r="Y132" s="4">
        <f t="shared" si="58"/>
        <v>2453.55</v>
      </c>
      <c r="Z132" s="4"/>
      <c r="AA132" s="4">
        <f t="shared" si="59"/>
        <v>539.7810000000001</v>
      </c>
      <c r="AB132" s="4">
        <f t="shared" si="60"/>
        <v>48531.219000000005</v>
      </c>
      <c r="AC132" s="6">
        <f aca="true" t="shared" si="62" ref="AC132:AC148">O132</f>
        <v>49071</v>
      </c>
    </row>
    <row r="133" spans="3:29" ht="15">
      <c r="C133" s="1"/>
      <c r="D133" s="10"/>
      <c r="E133" s="10"/>
      <c r="F133">
        <v>2008</v>
      </c>
      <c r="G133" s="7">
        <v>25</v>
      </c>
      <c r="H133" s="7">
        <v>28.7</v>
      </c>
      <c r="I133" s="7">
        <v>24.9</v>
      </c>
      <c r="J133" s="7">
        <v>14.6</v>
      </c>
      <c r="K133" s="7">
        <v>5.5</v>
      </c>
      <c r="L133" s="7"/>
      <c r="M133" s="7">
        <v>1.3</v>
      </c>
      <c r="N133" s="7">
        <v>98.7</v>
      </c>
      <c r="O133" s="2">
        <v>48037</v>
      </c>
      <c r="Q133" s="1"/>
      <c r="T133" s="11">
        <v>2008</v>
      </c>
      <c r="U133" s="4">
        <f t="shared" si="61"/>
        <v>12009.25</v>
      </c>
      <c r="V133" s="4">
        <f t="shared" si="55"/>
        <v>13786.618999999999</v>
      </c>
      <c r="W133" s="4">
        <f t="shared" si="56"/>
        <v>11961.213</v>
      </c>
      <c r="X133" s="4">
        <f t="shared" si="57"/>
        <v>7013.401999999999</v>
      </c>
      <c r="Y133" s="4">
        <f t="shared" si="58"/>
        <v>2642.035</v>
      </c>
      <c r="Z133" s="4"/>
      <c r="AA133" s="4">
        <f t="shared" si="59"/>
        <v>624.481</v>
      </c>
      <c r="AB133" s="4">
        <f t="shared" si="60"/>
        <v>47412.519</v>
      </c>
      <c r="AC133" s="6">
        <f t="shared" si="62"/>
        <v>48037</v>
      </c>
    </row>
    <row r="134" spans="3:29" ht="15">
      <c r="C134" s="1"/>
      <c r="D134" s="10"/>
      <c r="E134" s="10"/>
      <c r="F134">
        <v>2007</v>
      </c>
      <c r="G134" s="7">
        <v>25.3</v>
      </c>
      <c r="H134" s="7">
        <v>27.6</v>
      </c>
      <c r="I134" s="7">
        <v>23.9</v>
      </c>
      <c r="J134" s="7">
        <v>15.4</v>
      </c>
      <c r="K134" s="7">
        <v>6.2</v>
      </c>
      <c r="L134" s="7"/>
      <c r="M134" s="7">
        <v>1.6</v>
      </c>
      <c r="N134" s="7">
        <v>98.4</v>
      </c>
      <c r="O134" s="2">
        <v>46474</v>
      </c>
      <c r="Q134" s="1"/>
      <c r="T134" s="11">
        <v>2007</v>
      </c>
      <c r="U134" s="4">
        <f t="shared" si="61"/>
        <v>11757.921999999999</v>
      </c>
      <c r="V134" s="4">
        <f t="shared" si="55"/>
        <v>12826.824</v>
      </c>
      <c r="W134" s="4">
        <f t="shared" si="56"/>
        <v>11107.285999999998</v>
      </c>
      <c r="X134" s="4">
        <f t="shared" si="57"/>
        <v>7156.996</v>
      </c>
      <c r="Y134" s="4">
        <f t="shared" si="58"/>
        <v>2881.388</v>
      </c>
      <c r="Z134" s="4"/>
      <c r="AA134" s="4">
        <f t="shared" si="59"/>
        <v>743.5840000000001</v>
      </c>
      <c r="AB134" s="4">
        <f t="shared" si="60"/>
        <v>45730.416000000005</v>
      </c>
      <c r="AC134" s="6">
        <f t="shared" si="62"/>
        <v>46474</v>
      </c>
    </row>
    <row r="135" spans="3:29" ht="15">
      <c r="C135" s="1"/>
      <c r="D135" s="10"/>
      <c r="E135" s="10"/>
      <c r="F135">
        <v>2006</v>
      </c>
      <c r="G135" s="7">
        <v>24.6</v>
      </c>
      <c r="H135" s="7">
        <v>26.8</v>
      </c>
      <c r="I135" s="7">
        <v>24.2</v>
      </c>
      <c r="J135" s="7">
        <v>15.6</v>
      </c>
      <c r="K135" s="7">
        <v>6.8</v>
      </c>
      <c r="L135" s="7"/>
      <c r="M135" s="7">
        <v>2</v>
      </c>
      <c r="N135" s="7">
        <v>98</v>
      </c>
      <c r="O135" s="2">
        <v>46944</v>
      </c>
      <c r="Q135" s="1"/>
      <c r="T135" s="11">
        <v>2006</v>
      </c>
      <c r="U135" s="4">
        <f t="shared" si="61"/>
        <v>11548.224000000002</v>
      </c>
      <c r="V135" s="4">
        <f t="shared" si="55"/>
        <v>12580.992</v>
      </c>
      <c r="W135" s="4">
        <f t="shared" si="56"/>
        <v>11360.448</v>
      </c>
      <c r="X135" s="4">
        <f t="shared" si="57"/>
        <v>7323.264</v>
      </c>
      <c r="Y135" s="4">
        <f t="shared" si="58"/>
        <v>3192.192</v>
      </c>
      <c r="Z135" s="4"/>
      <c r="AA135" s="4">
        <f t="shared" si="59"/>
        <v>938.88</v>
      </c>
      <c r="AB135" s="4">
        <f t="shared" si="60"/>
        <v>46005.12</v>
      </c>
      <c r="AC135" s="6">
        <f t="shared" si="62"/>
        <v>46944</v>
      </c>
    </row>
    <row r="136" spans="3:29" ht="15">
      <c r="C136" s="1"/>
      <c r="D136" s="10"/>
      <c r="E136" s="10"/>
      <c r="F136">
        <v>2005</v>
      </c>
      <c r="G136" s="7">
        <v>23.5</v>
      </c>
      <c r="H136" s="7">
        <v>26.7</v>
      </c>
      <c r="I136" s="7">
        <v>24.6</v>
      </c>
      <c r="J136" s="7">
        <v>16</v>
      </c>
      <c r="K136" s="7">
        <v>7.1</v>
      </c>
      <c r="L136" s="7"/>
      <c r="M136" s="7">
        <v>2.1</v>
      </c>
      <c r="N136" s="7">
        <v>97.9</v>
      </c>
      <c r="O136" s="2">
        <v>45113</v>
      </c>
      <c r="Q136" s="1"/>
      <c r="T136" s="11">
        <v>2005</v>
      </c>
      <c r="U136" s="4">
        <f t="shared" si="61"/>
        <v>10601.555</v>
      </c>
      <c r="V136" s="4">
        <f t="shared" si="55"/>
        <v>12045.170999999998</v>
      </c>
      <c r="W136" s="4">
        <f t="shared" si="56"/>
        <v>11097.798</v>
      </c>
      <c r="X136" s="4">
        <f t="shared" si="57"/>
        <v>7218.08</v>
      </c>
      <c r="Y136" s="4">
        <f t="shared" si="58"/>
        <v>3203.0229999999997</v>
      </c>
      <c r="Z136" s="4"/>
      <c r="AA136" s="4">
        <f t="shared" si="59"/>
        <v>947.373</v>
      </c>
      <c r="AB136" s="4">
        <f t="shared" si="60"/>
        <v>44165.627</v>
      </c>
      <c r="AC136" s="6">
        <f t="shared" si="62"/>
        <v>45113</v>
      </c>
    </row>
    <row r="137" spans="3:29" ht="15">
      <c r="C137" s="1"/>
      <c r="D137" s="10"/>
      <c r="E137" s="10"/>
      <c r="F137">
        <v>2004</v>
      </c>
      <c r="G137" s="7">
        <v>23.9</v>
      </c>
      <c r="H137" s="7">
        <v>26.5</v>
      </c>
      <c r="I137" s="7">
        <v>24.3</v>
      </c>
      <c r="J137" s="7">
        <v>16</v>
      </c>
      <c r="K137" s="7">
        <v>7.2</v>
      </c>
      <c r="L137" s="7"/>
      <c r="M137" s="7">
        <v>2.1</v>
      </c>
      <c r="N137" s="7">
        <v>97.9</v>
      </c>
      <c r="O137" s="2">
        <v>43790</v>
      </c>
      <c r="Q137" s="1"/>
      <c r="T137" s="11">
        <v>2004</v>
      </c>
      <c r="U137" s="4">
        <f t="shared" si="61"/>
        <v>10465.81</v>
      </c>
      <c r="V137" s="4">
        <f t="shared" si="55"/>
        <v>11604.35</v>
      </c>
      <c r="W137" s="4">
        <f t="shared" si="56"/>
        <v>10640.97</v>
      </c>
      <c r="X137" s="4">
        <f t="shared" si="57"/>
        <v>7006.4</v>
      </c>
      <c r="Y137" s="4">
        <f t="shared" si="58"/>
        <v>3152.88</v>
      </c>
      <c r="Z137" s="4"/>
      <c r="AA137" s="4">
        <f t="shared" si="59"/>
        <v>919.59</v>
      </c>
      <c r="AB137" s="4">
        <f t="shared" si="60"/>
        <v>42870.41</v>
      </c>
      <c r="AC137" s="6">
        <f t="shared" si="62"/>
        <v>43790</v>
      </c>
    </row>
    <row r="138" spans="3:29" ht="15">
      <c r="C138" s="1"/>
      <c r="D138" s="10"/>
      <c r="E138" s="10"/>
      <c r="F138">
        <v>2003</v>
      </c>
      <c r="G138" s="7">
        <v>23.5</v>
      </c>
      <c r="H138" s="7">
        <v>26.1</v>
      </c>
      <c r="I138" s="7">
        <v>23.8</v>
      </c>
      <c r="J138" s="7">
        <v>16.9</v>
      </c>
      <c r="K138" s="7">
        <v>7.4</v>
      </c>
      <c r="L138" s="7"/>
      <c r="M138" s="7">
        <v>2.3</v>
      </c>
      <c r="N138" s="7">
        <v>97.7</v>
      </c>
      <c r="O138" s="2">
        <v>42018</v>
      </c>
      <c r="Q138" s="1"/>
      <c r="T138" s="11">
        <v>2003</v>
      </c>
      <c r="U138" s="4">
        <f t="shared" si="61"/>
        <v>9874.23</v>
      </c>
      <c r="V138" s="4">
        <f t="shared" si="55"/>
        <v>10966.698</v>
      </c>
      <c r="W138" s="4">
        <f t="shared" si="56"/>
        <v>10000.284</v>
      </c>
      <c r="X138" s="4">
        <f t="shared" si="57"/>
        <v>7101.0419999999995</v>
      </c>
      <c r="Y138" s="4">
        <f t="shared" si="58"/>
        <v>3109.3320000000003</v>
      </c>
      <c r="Z138" s="4"/>
      <c r="AA138" s="4">
        <f t="shared" si="59"/>
        <v>966.414</v>
      </c>
      <c r="AB138" s="4">
        <f t="shared" si="60"/>
        <v>41051.586</v>
      </c>
      <c r="AC138" s="6">
        <f t="shared" si="62"/>
        <v>42018</v>
      </c>
    </row>
    <row r="139" spans="3:29" ht="15">
      <c r="C139" s="1"/>
      <c r="D139" s="10"/>
      <c r="E139" s="10"/>
      <c r="F139">
        <v>2002</v>
      </c>
      <c r="G139" s="7">
        <v>20.2</v>
      </c>
      <c r="H139" s="7">
        <v>25.6</v>
      </c>
      <c r="I139" s="7">
        <v>24.6</v>
      </c>
      <c r="J139" s="7">
        <v>17.3</v>
      </c>
      <c r="K139" s="7">
        <v>9.1</v>
      </c>
      <c r="L139" s="7"/>
      <c r="M139" s="7">
        <v>3.2</v>
      </c>
      <c r="N139" s="7">
        <v>96.8</v>
      </c>
      <c r="O139" s="2">
        <v>39533</v>
      </c>
      <c r="Q139" s="1"/>
      <c r="T139" s="11">
        <v>2002</v>
      </c>
      <c r="U139" s="4">
        <f t="shared" si="61"/>
        <v>7985.666</v>
      </c>
      <c r="V139" s="4">
        <f t="shared" si="55"/>
        <v>10120.448</v>
      </c>
      <c r="W139" s="4">
        <f t="shared" si="56"/>
        <v>9725.118</v>
      </c>
      <c r="X139" s="4">
        <f t="shared" si="57"/>
        <v>6839.209</v>
      </c>
      <c r="Y139" s="4">
        <f t="shared" si="58"/>
        <v>3597.5029999999997</v>
      </c>
      <c r="Z139" s="4"/>
      <c r="AA139" s="4">
        <f t="shared" si="59"/>
        <v>1265.056</v>
      </c>
      <c r="AB139" s="4">
        <f t="shared" si="60"/>
        <v>38267.943999999996</v>
      </c>
      <c r="AC139" s="6">
        <f t="shared" si="62"/>
        <v>39533</v>
      </c>
    </row>
    <row r="140" spans="3:29" ht="15">
      <c r="C140" s="1"/>
      <c r="D140" s="10"/>
      <c r="E140" s="10"/>
      <c r="F140">
        <v>2001</v>
      </c>
      <c r="G140" s="7">
        <v>18.6</v>
      </c>
      <c r="H140" s="7">
        <v>21.4</v>
      </c>
      <c r="I140" s="7">
        <v>21.9</v>
      </c>
      <c r="J140" s="7">
        <v>17.2</v>
      </c>
      <c r="K140" s="7">
        <v>10.3</v>
      </c>
      <c r="L140" s="7">
        <v>5.8</v>
      </c>
      <c r="M140" s="7">
        <v>4.8</v>
      </c>
      <c r="N140" s="7">
        <v>89.4</v>
      </c>
      <c r="O140" s="2">
        <v>38693</v>
      </c>
      <c r="Q140" s="1"/>
      <c r="T140" s="11">
        <v>2001</v>
      </c>
      <c r="U140" s="4">
        <f t="shared" si="61"/>
        <v>7196.898</v>
      </c>
      <c r="V140" s="4">
        <f t="shared" si="55"/>
        <v>8280.302</v>
      </c>
      <c r="W140" s="4">
        <f t="shared" si="56"/>
        <v>8473.767</v>
      </c>
      <c r="X140" s="4">
        <f t="shared" si="57"/>
        <v>6655.196</v>
      </c>
      <c r="Y140" s="4">
        <f t="shared" si="58"/>
        <v>3985.3790000000004</v>
      </c>
      <c r="Z140" s="4">
        <f aca="true" t="shared" si="63" ref="Z140:Z148">L140*$O140/100</f>
        <v>2244.194</v>
      </c>
      <c r="AA140" s="4">
        <f t="shared" si="59"/>
        <v>1857.264</v>
      </c>
      <c r="AB140" s="4">
        <f t="shared" si="60"/>
        <v>34591.542</v>
      </c>
      <c r="AC140" s="6">
        <f t="shared" si="62"/>
        <v>38693</v>
      </c>
    </row>
    <row r="141" spans="3:29" ht="15">
      <c r="C141" s="1"/>
      <c r="D141" s="10"/>
      <c r="E141" s="10"/>
      <c r="F141">
        <v>2000</v>
      </c>
      <c r="G141" s="7">
        <v>17.3</v>
      </c>
      <c r="H141" s="7">
        <v>20.6</v>
      </c>
      <c r="I141" s="7">
        <v>22</v>
      </c>
      <c r="J141" s="7">
        <v>17.7</v>
      </c>
      <c r="K141" s="7">
        <v>11.5</v>
      </c>
      <c r="L141" s="7">
        <v>6</v>
      </c>
      <c r="M141" s="7">
        <v>4.9</v>
      </c>
      <c r="N141" s="7">
        <v>89.1</v>
      </c>
      <c r="O141" s="2">
        <v>38779</v>
      </c>
      <c r="Q141" s="1"/>
      <c r="T141" s="11">
        <v>2000</v>
      </c>
      <c r="U141" s="4">
        <f t="shared" si="61"/>
        <v>6708.767000000001</v>
      </c>
      <c r="V141" s="4">
        <f t="shared" si="55"/>
        <v>7988.474</v>
      </c>
      <c r="W141" s="4">
        <f t="shared" si="56"/>
        <v>8531.38</v>
      </c>
      <c r="X141" s="4">
        <f t="shared" si="57"/>
        <v>6863.882999999999</v>
      </c>
      <c r="Y141" s="4">
        <f t="shared" si="58"/>
        <v>4459.585</v>
      </c>
      <c r="Z141" s="4">
        <f t="shared" si="63"/>
        <v>2326.74</v>
      </c>
      <c r="AA141" s="4">
        <f t="shared" si="59"/>
        <v>1900.171</v>
      </c>
      <c r="AB141" s="4">
        <f t="shared" si="60"/>
        <v>34552.089</v>
      </c>
      <c r="AC141" s="6">
        <f t="shared" si="62"/>
        <v>38779</v>
      </c>
    </row>
    <row r="142" spans="3:29" ht="15">
      <c r="C142" s="1"/>
      <c r="D142" s="10"/>
      <c r="E142" s="10"/>
      <c r="F142">
        <v>1999</v>
      </c>
      <c r="G142" s="7">
        <v>16.8</v>
      </c>
      <c r="H142" s="7">
        <v>20.1</v>
      </c>
      <c r="I142" s="7">
        <v>21.5</v>
      </c>
      <c r="J142" s="7">
        <v>18</v>
      </c>
      <c r="K142" s="7">
        <v>11.5</v>
      </c>
      <c r="L142" s="7">
        <v>6.6</v>
      </c>
      <c r="M142" s="7">
        <v>5.5</v>
      </c>
      <c r="N142" s="7">
        <v>87.9</v>
      </c>
      <c r="O142" s="2">
        <v>38482</v>
      </c>
      <c r="Q142" s="1"/>
      <c r="T142" s="11">
        <v>1999</v>
      </c>
      <c r="U142" s="4">
        <f t="shared" si="61"/>
        <v>6464.976</v>
      </c>
      <c r="V142" s="4">
        <f t="shared" si="55"/>
        <v>7734.8820000000005</v>
      </c>
      <c r="W142" s="4">
        <f t="shared" si="56"/>
        <v>8273.63</v>
      </c>
      <c r="X142" s="4">
        <f t="shared" si="57"/>
        <v>6926.76</v>
      </c>
      <c r="Y142" s="4">
        <f t="shared" si="58"/>
        <v>4425.43</v>
      </c>
      <c r="Z142" s="4">
        <f t="shared" si="63"/>
        <v>2539.812</v>
      </c>
      <c r="AA142" s="4">
        <f t="shared" si="59"/>
        <v>2116.51</v>
      </c>
      <c r="AB142" s="4">
        <f t="shared" si="60"/>
        <v>33825.678</v>
      </c>
      <c r="AC142" s="6">
        <f t="shared" si="62"/>
        <v>38482</v>
      </c>
    </row>
    <row r="143" spans="3:29" ht="15">
      <c r="C143" s="1"/>
      <c r="D143" s="10"/>
      <c r="E143" s="10"/>
      <c r="F143">
        <v>1998</v>
      </c>
      <c r="G143" s="7">
        <v>15.4</v>
      </c>
      <c r="H143" s="7">
        <v>19.5</v>
      </c>
      <c r="I143" s="7">
        <v>20.7</v>
      </c>
      <c r="J143" s="7">
        <v>18.7</v>
      </c>
      <c r="K143" s="7">
        <v>12.8</v>
      </c>
      <c r="L143" s="7">
        <v>7</v>
      </c>
      <c r="M143" s="7">
        <v>5.9</v>
      </c>
      <c r="N143" s="7">
        <v>87.1</v>
      </c>
      <c r="O143" s="2">
        <v>40495</v>
      </c>
      <c r="Q143" s="1"/>
      <c r="T143" s="11">
        <v>1998</v>
      </c>
      <c r="U143" s="4">
        <f t="shared" si="61"/>
        <v>6236.23</v>
      </c>
      <c r="V143" s="4">
        <f t="shared" si="55"/>
        <v>7896.525</v>
      </c>
      <c r="W143" s="4">
        <f t="shared" si="56"/>
        <v>8382.465</v>
      </c>
      <c r="X143" s="4">
        <f t="shared" si="57"/>
        <v>7572.565</v>
      </c>
      <c r="Y143" s="4">
        <f t="shared" si="58"/>
        <v>5183.36</v>
      </c>
      <c r="Z143" s="4">
        <f t="shared" si="63"/>
        <v>2834.65</v>
      </c>
      <c r="AA143" s="4">
        <f t="shared" si="59"/>
        <v>2389.205</v>
      </c>
      <c r="AB143" s="4">
        <f t="shared" si="60"/>
        <v>35271.145</v>
      </c>
      <c r="AC143" s="6">
        <f t="shared" si="62"/>
        <v>40495</v>
      </c>
    </row>
    <row r="144" spans="3:29" ht="15">
      <c r="C144" s="1"/>
      <c r="D144" s="10"/>
      <c r="E144" s="10"/>
      <c r="F144">
        <v>1997</v>
      </c>
      <c r="G144" s="7">
        <v>14.7</v>
      </c>
      <c r="H144" s="7">
        <v>19.2</v>
      </c>
      <c r="I144" s="7">
        <v>20.6</v>
      </c>
      <c r="J144" s="7">
        <v>18.7</v>
      </c>
      <c r="K144" s="7">
        <v>13.3</v>
      </c>
      <c r="L144" s="7">
        <v>7.4</v>
      </c>
      <c r="M144" s="7">
        <v>6.1</v>
      </c>
      <c r="N144" s="7">
        <v>86.5</v>
      </c>
      <c r="O144" s="2">
        <v>42547</v>
      </c>
      <c r="Q144" s="1"/>
      <c r="T144" s="11">
        <v>1997</v>
      </c>
      <c r="U144" s="4">
        <f t="shared" si="61"/>
        <v>6254.409000000001</v>
      </c>
      <c r="V144" s="4">
        <f t="shared" si="55"/>
        <v>8169.024</v>
      </c>
      <c r="W144" s="4">
        <f t="shared" si="56"/>
        <v>8764.682</v>
      </c>
      <c r="X144" s="4">
        <f t="shared" si="57"/>
        <v>7956.289000000001</v>
      </c>
      <c r="Y144" s="4">
        <f t="shared" si="58"/>
        <v>5658.751</v>
      </c>
      <c r="Z144" s="4">
        <f t="shared" si="63"/>
        <v>3148.478</v>
      </c>
      <c r="AA144" s="4">
        <f t="shared" si="59"/>
        <v>2595.3669999999997</v>
      </c>
      <c r="AB144" s="4">
        <f t="shared" si="60"/>
        <v>36803.155</v>
      </c>
      <c r="AC144" s="6">
        <f t="shared" si="62"/>
        <v>42547</v>
      </c>
    </row>
    <row r="145" spans="3:29" ht="15">
      <c r="C145" s="1"/>
      <c r="D145" s="10"/>
      <c r="E145" s="10"/>
      <c r="F145">
        <v>1996</v>
      </c>
      <c r="G145" s="7">
        <v>14.5</v>
      </c>
      <c r="H145" s="7">
        <v>17.4</v>
      </c>
      <c r="I145" s="7">
        <v>20.8</v>
      </c>
      <c r="J145" s="7">
        <v>19.1</v>
      </c>
      <c r="K145" s="7">
        <v>13.8</v>
      </c>
      <c r="L145" s="7">
        <v>8</v>
      </c>
      <c r="M145" s="7">
        <v>6.2</v>
      </c>
      <c r="N145" s="7">
        <v>85.8</v>
      </c>
      <c r="O145" s="2">
        <v>43355</v>
      </c>
      <c r="Q145" s="1"/>
      <c r="T145" s="11">
        <v>1996</v>
      </c>
      <c r="U145" s="4">
        <f t="shared" si="61"/>
        <v>6286.475</v>
      </c>
      <c r="V145" s="4">
        <f t="shared" si="55"/>
        <v>7543.769999999999</v>
      </c>
      <c r="W145" s="4">
        <f t="shared" si="56"/>
        <v>9017.84</v>
      </c>
      <c r="X145" s="4">
        <f t="shared" si="57"/>
        <v>8280.805</v>
      </c>
      <c r="Y145" s="4">
        <f t="shared" si="58"/>
        <v>5982.99</v>
      </c>
      <c r="Z145" s="4">
        <f t="shared" si="63"/>
        <v>3468.4</v>
      </c>
      <c r="AA145" s="4">
        <f t="shared" si="59"/>
        <v>2688.01</v>
      </c>
      <c r="AB145" s="4">
        <f t="shared" si="60"/>
        <v>37198.59</v>
      </c>
      <c r="AC145" s="6">
        <f t="shared" si="62"/>
        <v>43355</v>
      </c>
    </row>
    <row r="146" spans="3:29" ht="15">
      <c r="C146" s="1"/>
      <c r="D146" s="10"/>
      <c r="E146" s="10"/>
      <c r="F146">
        <v>1995</v>
      </c>
      <c r="G146" s="7">
        <v>14.1</v>
      </c>
      <c r="H146" s="7">
        <v>17.1</v>
      </c>
      <c r="I146" s="7">
        <v>20.6</v>
      </c>
      <c r="J146" s="7">
        <v>19</v>
      </c>
      <c r="K146" s="7">
        <v>14.5</v>
      </c>
      <c r="L146" s="7">
        <v>8.1</v>
      </c>
      <c r="M146" s="7">
        <v>6.6</v>
      </c>
      <c r="N146" s="7">
        <v>85.3</v>
      </c>
      <c r="O146" s="2">
        <v>43796</v>
      </c>
      <c r="Q146" s="1"/>
      <c r="T146" s="11">
        <v>1995</v>
      </c>
      <c r="U146" s="4">
        <f t="shared" si="61"/>
        <v>6175.236</v>
      </c>
      <c r="V146" s="4">
        <f t="shared" si="55"/>
        <v>7489.116000000001</v>
      </c>
      <c r="W146" s="4">
        <f t="shared" si="56"/>
        <v>9021.976</v>
      </c>
      <c r="X146" s="4">
        <f t="shared" si="57"/>
        <v>8321.24</v>
      </c>
      <c r="Y146" s="4">
        <f t="shared" si="58"/>
        <v>6350.42</v>
      </c>
      <c r="Z146" s="4">
        <f t="shared" si="63"/>
        <v>3547.4759999999997</v>
      </c>
      <c r="AA146" s="4">
        <f t="shared" si="59"/>
        <v>2890.5359999999996</v>
      </c>
      <c r="AB146" s="4">
        <f t="shared" si="60"/>
        <v>37357.988</v>
      </c>
      <c r="AC146" s="6">
        <f t="shared" si="62"/>
        <v>43796</v>
      </c>
    </row>
    <row r="147" spans="3:29" ht="15">
      <c r="C147" s="1"/>
      <c r="D147" s="10"/>
      <c r="E147" s="10"/>
      <c r="F147">
        <v>1994</v>
      </c>
      <c r="G147" s="7">
        <v>13.5</v>
      </c>
      <c r="H147" s="7">
        <v>16.6</v>
      </c>
      <c r="I147" s="7">
        <v>20</v>
      </c>
      <c r="J147" s="7">
        <v>19.1</v>
      </c>
      <c r="K147" s="7">
        <v>14.7</v>
      </c>
      <c r="L147" s="7">
        <v>8.6</v>
      </c>
      <c r="M147" s="7">
        <v>7.6</v>
      </c>
      <c r="N147" s="7">
        <v>83.8</v>
      </c>
      <c r="O147" s="2">
        <v>44730</v>
      </c>
      <c r="Q147" s="1"/>
      <c r="T147" s="11">
        <v>1994</v>
      </c>
      <c r="U147" s="4">
        <f t="shared" si="61"/>
        <v>6038.55</v>
      </c>
      <c r="V147" s="4">
        <f t="shared" si="55"/>
        <v>7425.180000000001</v>
      </c>
      <c r="W147" s="4">
        <f t="shared" si="56"/>
        <v>8946</v>
      </c>
      <c r="X147" s="4">
        <f t="shared" si="57"/>
        <v>8543.43</v>
      </c>
      <c r="Y147" s="4">
        <f t="shared" si="58"/>
        <v>6575.31</v>
      </c>
      <c r="Z147" s="4">
        <f t="shared" si="63"/>
        <v>3846.78</v>
      </c>
      <c r="AA147" s="4">
        <f t="shared" si="59"/>
        <v>3399.48</v>
      </c>
      <c r="AB147" s="4">
        <f t="shared" si="60"/>
        <v>37483.74</v>
      </c>
      <c r="AC147" s="6">
        <f t="shared" si="62"/>
        <v>44730</v>
      </c>
    </row>
    <row r="148" spans="3:29" ht="15">
      <c r="C148" s="1"/>
      <c r="D148" s="10"/>
      <c r="E148" s="10"/>
      <c r="F148">
        <v>1993</v>
      </c>
      <c r="G148" s="7">
        <v>12.5</v>
      </c>
      <c r="H148" s="7">
        <v>16.9</v>
      </c>
      <c r="I148" s="7">
        <v>19.2</v>
      </c>
      <c r="J148" s="7">
        <v>19.5</v>
      </c>
      <c r="K148" s="7">
        <v>14.8</v>
      </c>
      <c r="L148" s="7">
        <v>8.7</v>
      </c>
      <c r="M148" s="7">
        <v>8.3</v>
      </c>
      <c r="N148" s="7">
        <v>83</v>
      </c>
      <c r="O148" s="2">
        <v>46248</v>
      </c>
      <c r="Q148" s="1"/>
      <c r="T148" s="11">
        <v>1993</v>
      </c>
      <c r="U148" s="4">
        <f t="shared" si="61"/>
        <v>5781</v>
      </c>
      <c r="V148" s="4">
        <f t="shared" si="55"/>
        <v>7815.911999999999</v>
      </c>
      <c r="W148" s="4">
        <f t="shared" si="56"/>
        <v>8879.616</v>
      </c>
      <c r="X148" s="4">
        <f t="shared" si="57"/>
        <v>9018.36</v>
      </c>
      <c r="Y148" s="4">
        <f t="shared" si="58"/>
        <v>6844.704000000001</v>
      </c>
      <c r="Z148" s="4">
        <f t="shared" si="63"/>
        <v>4023.5759999999996</v>
      </c>
      <c r="AA148" s="4">
        <f t="shared" si="59"/>
        <v>3838.5840000000003</v>
      </c>
      <c r="AB148" s="4">
        <f t="shared" si="60"/>
        <v>38385.84</v>
      </c>
      <c r="AC148" s="6">
        <f t="shared" si="62"/>
        <v>46248</v>
      </c>
    </row>
    <row r="151" spans="3:29" ht="15">
      <c r="C151" s="1"/>
      <c r="D151" s="9" t="s">
        <v>0</v>
      </c>
      <c r="E151" s="9" t="s">
        <v>1</v>
      </c>
      <c r="G151" s="2" t="s">
        <v>1</v>
      </c>
      <c r="H151" s="2" t="s">
        <v>2</v>
      </c>
      <c r="I151" s="2" t="s">
        <v>3</v>
      </c>
      <c r="J151" s="2" t="s">
        <v>4</v>
      </c>
      <c r="K151" s="2" t="s">
        <v>5</v>
      </c>
      <c r="L151" s="2" t="s">
        <v>6</v>
      </c>
      <c r="M151" s="2" t="s">
        <v>7</v>
      </c>
      <c r="N151" s="2" t="s">
        <v>8</v>
      </c>
      <c r="Q151" s="1"/>
      <c r="R151" s="9" t="s">
        <v>0</v>
      </c>
      <c r="S151" s="9" t="s">
        <v>1</v>
      </c>
      <c r="U151" s="2" t="s">
        <v>18</v>
      </c>
      <c r="V151" s="2" t="s">
        <v>2</v>
      </c>
      <c r="W151" s="2" t="s">
        <v>3</v>
      </c>
      <c r="X151" s="2" t="s">
        <v>4</v>
      </c>
      <c r="Y151" s="2" t="s">
        <v>5</v>
      </c>
      <c r="Z151" s="2" t="s">
        <v>6</v>
      </c>
      <c r="AA151" s="2" t="s">
        <v>7</v>
      </c>
      <c r="AB151" s="2" t="s">
        <v>8</v>
      </c>
      <c r="AC151" s="2" t="s">
        <v>15</v>
      </c>
    </row>
    <row r="152" spans="3:19" ht="15">
      <c r="C152" s="1" t="s">
        <v>87</v>
      </c>
      <c r="D152" s="9"/>
      <c r="E152" s="9"/>
      <c r="Q152" s="1" t="s">
        <v>87</v>
      </c>
      <c r="R152" s="9"/>
      <c r="S152" s="9"/>
    </row>
    <row r="153" spans="3:29" ht="15">
      <c r="C153" s="1"/>
      <c r="D153" s="9">
        <v>8.1</v>
      </c>
      <c r="E153" s="9">
        <v>18.9</v>
      </c>
      <c r="F153">
        <v>2010</v>
      </c>
      <c r="G153" s="7">
        <f>D153+E153</f>
        <v>27</v>
      </c>
      <c r="H153" s="7">
        <v>25.2</v>
      </c>
      <c r="I153" s="7">
        <v>23.2</v>
      </c>
      <c r="J153" s="7">
        <v>15.2</v>
      </c>
      <c r="K153" s="7">
        <v>7</v>
      </c>
      <c r="L153" s="7"/>
      <c r="M153" s="7">
        <v>2.4</v>
      </c>
      <c r="N153" s="7">
        <v>97.6</v>
      </c>
      <c r="O153" s="2">
        <v>853933</v>
      </c>
      <c r="Q153" s="1"/>
      <c r="R153" s="32">
        <f>D153*$O153/100</f>
        <v>69168.573</v>
      </c>
      <c r="S153" s="32">
        <f>E153*$O153/100</f>
        <v>161393.337</v>
      </c>
      <c r="T153" s="11">
        <v>2010</v>
      </c>
      <c r="U153" s="33">
        <f>G153*$O153/100</f>
        <v>230561.91</v>
      </c>
      <c r="V153" s="33">
        <f aca="true" t="shared" si="64" ref="V153:V170">H153*$O153/100</f>
        <v>215191.11599999998</v>
      </c>
      <c r="W153" s="33">
        <f aca="true" t="shared" si="65" ref="W153:W170">I153*$O153/100</f>
        <v>198112.45599999998</v>
      </c>
      <c r="X153" s="33">
        <f aca="true" t="shared" si="66" ref="X153:X170">J153*$O153/100</f>
        <v>129797.81599999999</v>
      </c>
      <c r="Y153" s="33">
        <f aca="true" t="shared" si="67" ref="Y153:Y170">K153*$O153/100</f>
        <v>59775.31</v>
      </c>
      <c r="Z153" s="33"/>
      <c r="AA153" s="33">
        <f aca="true" t="shared" si="68" ref="AA153:AA170">M153*$O153/100</f>
        <v>20494.392</v>
      </c>
      <c r="AB153" s="4">
        <f aca="true" t="shared" si="69" ref="AB153:AB170">N153*$O153/100</f>
        <v>833438.608</v>
      </c>
      <c r="AC153" s="6">
        <f>O153</f>
        <v>853933</v>
      </c>
    </row>
    <row r="154" spans="3:29" ht="15">
      <c r="C154" s="1"/>
      <c r="D154" s="10"/>
      <c r="E154" s="10"/>
      <c r="F154">
        <v>2009</v>
      </c>
      <c r="G154" s="7">
        <v>26.7</v>
      </c>
      <c r="H154" s="7">
        <v>25.3</v>
      </c>
      <c r="I154" s="7">
        <v>23.1</v>
      </c>
      <c r="J154" s="7">
        <v>15.2</v>
      </c>
      <c r="K154" s="7">
        <v>7.2</v>
      </c>
      <c r="L154" s="7"/>
      <c r="M154" s="7">
        <v>2.5</v>
      </c>
      <c r="N154" s="7">
        <v>97.5</v>
      </c>
      <c r="O154" s="2">
        <v>846977</v>
      </c>
      <c r="Q154" s="1"/>
      <c r="T154" s="11">
        <v>2009</v>
      </c>
      <c r="U154" s="33">
        <f aca="true" t="shared" si="70" ref="U154:U170">G154*$O154/100</f>
        <v>226142.859</v>
      </c>
      <c r="V154" s="33">
        <f t="shared" si="64"/>
        <v>214285.181</v>
      </c>
      <c r="W154" s="33">
        <f t="shared" si="65"/>
        <v>195651.68700000003</v>
      </c>
      <c r="X154" s="33">
        <f t="shared" si="66"/>
        <v>128740.50399999999</v>
      </c>
      <c r="Y154" s="33">
        <f t="shared" si="67"/>
        <v>60982.344000000005</v>
      </c>
      <c r="Z154" s="33"/>
      <c r="AA154" s="33">
        <f t="shared" si="68"/>
        <v>21174.425</v>
      </c>
      <c r="AB154" s="4">
        <f t="shared" si="69"/>
        <v>825802.575</v>
      </c>
      <c r="AC154" s="6">
        <f aca="true" t="shared" si="71" ref="AC154:AC170">O154</f>
        <v>846977</v>
      </c>
    </row>
    <row r="155" spans="3:29" ht="15">
      <c r="C155" s="1"/>
      <c r="D155" s="10"/>
      <c r="E155" s="10"/>
      <c r="F155">
        <v>2008</v>
      </c>
      <c r="G155" s="7">
        <v>25.9</v>
      </c>
      <c r="H155" s="7">
        <v>24.9</v>
      </c>
      <c r="I155" s="7">
        <v>23.1</v>
      </c>
      <c r="J155" s="7">
        <v>15.7</v>
      </c>
      <c r="K155" s="7">
        <v>7.6</v>
      </c>
      <c r="L155" s="7"/>
      <c r="M155" s="7">
        <v>2.8</v>
      </c>
      <c r="N155" s="7">
        <v>97.2</v>
      </c>
      <c r="O155" s="2">
        <v>827737</v>
      </c>
      <c r="Q155" s="1"/>
      <c r="T155" s="11">
        <v>2008</v>
      </c>
      <c r="U155" s="33">
        <f t="shared" si="70"/>
        <v>214383.88299999997</v>
      </c>
      <c r="V155" s="33">
        <f t="shared" si="64"/>
        <v>206106.51299999998</v>
      </c>
      <c r="W155" s="33">
        <f t="shared" si="65"/>
        <v>191207.24700000003</v>
      </c>
      <c r="X155" s="33">
        <f t="shared" si="66"/>
        <v>129954.70899999999</v>
      </c>
      <c r="Y155" s="33">
        <f t="shared" si="67"/>
        <v>62908.011999999995</v>
      </c>
      <c r="Z155" s="33"/>
      <c r="AA155" s="33">
        <f t="shared" si="68"/>
        <v>23176.635999999995</v>
      </c>
      <c r="AB155" s="4">
        <f t="shared" si="69"/>
        <v>804560.3640000001</v>
      </c>
      <c r="AC155" s="6">
        <f t="shared" si="71"/>
        <v>827737</v>
      </c>
    </row>
    <row r="156" spans="3:29" ht="15">
      <c r="C156" s="1"/>
      <c r="D156" s="10"/>
      <c r="E156" s="10"/>
      <c r="F156">
        <v>2007</v>
      </c>
      <c r="G156" s="7">
        <v>25.3</v>
      </c>
      <c r="H156" s="7">
        <v>24.4</v>
      </c>
      <c r="I156" s="7">
        <v>23.1</v>
      </c>
      <c r="J156" s="7">
        <v>16</v>
      </c>
      <c r="K156" s="7">
        <v>8.1</v>
      </c>
      <c r="L156" s="7"/>
      <c r="M156" s="7">
        <v>3.1</v>
      </c>
      <c r="N156" s="7">
        <v>96.9</v>
      </c>
      <c r="O156" s="2">
        <v>805657</v>
      </c>
      <c r="Q156" s="1"/>
      <c r="T156" s="11">
        <v>2007</v>
      </c>
      <c r="U156" s="33">
        <f t="shared" si="70"/>
        <v>203831.22100000002</v>
      </c>
      <c r="V156" s="33">
        <f t="shared" si="64"/>
        <v>196580.30799999996</v>
      </c>
      <c r="W156" s="33">
        <f t="shared" si="65"/>
        <v>186106.76700000002</v>
      </c>
      <c r="X156" s="33">
        <f t="shared" si="66"/>
        <v>128905.12</v>
      </c>
      <c r="Y156" s="33">
        <f t="shared" si="67"/>
        <v>65258.21699999999</v>
      </c>
      <c r="Z156" s="33"/>
      <c r="AA156" s="33">
        <f t="shared" si="68"/>
        <v>24975.367000000002</v>
      </c>
      <c r="AB156" s="4">
        <f t="shared" si="69"/>
        <v>780681.6330000001</v>
      </c>
      <c r="AC156" s="6">
        <f t="shared" si="71"/>
        <v>805657</v>
      </c>
    </row>
    <row r="157" spans="3:29" ht="15">
      <c r="C157" s="1"/>
      <c r="D157" s="10"/>
      <c r="E157" s="10"/>
      <c r="F157">
        <v>2006</v>
      </c>
      <c r="G157" s="7">
        <v>24.1</v>
      </c>
      <c r="H157" s="7">
        <v>24</v>
      </c>
      <c r="I157" s="7">
        <v>23.2</v>
      </c>
      <c r="J157" s="7">
        <v>16.6</v>
      </c>
      <c r="K157" s="7">
        <v>8.7</v>
      </c>
      <c r="L157" s="7"/>
      <c r="M157" s="7">
        <v>3.4</v>
      </c>
      <c r="N157" s="7">
        <v>96.6</v>
      </c>
      <c r="O157" s="2">
        <v>805698</v>
      </c>
      <c r="Q157" s="1"/>
      <c r="T157" s="11">
        <v>2006</v>
      </c>
      <c r="U157" s="33">
        <f t="shared" si="70"/>
        <v>194173.218</v>
      </c>
      <c r="V157" s="33">
        <f t="shared" si="64"/>
        <v>193367.52</v>
      </c>
      <c r="W157" s="33">
        <f t="shared" si="65"/>
        <v>186921.936</v>
      </c>
      <c r="X157" s="33">
        <f t="shared" si="66"/>
        <v>133745.86800000002</v>
      </c>
      <c r="Y157" s="33">
        <f t="shared" si="67"/>
        <v>70095.726</v>
      </c>
      <c r="Z157" s="33"/>
      <c r="AA157" s="33">
        <f t="shared" si="68"/>
        <v>27393.731999999996</v>
      </c>
      <c r="AB157" s="4">
        <f t="shared" si="69"/>
        <v>778304.2679999999</v>
      </c>
      <c r="AC157" s="6">
        <f t="shared" si="71"/>
        <v>805698</v>
      </c>
    </row>
    <row r="158" spans="3:29" ht="15">
      <c r="C158" s="1"/>
      <c r="D158" s="10"/>
      <c r="E158" s="10"/>
      <c r="F158">
        <v>2005</v>
      </c>
      <c r="G158" s="7">
        <v>22.8</v>
      </c>
      <c r="H158" s="7">
        <v>23.8</v>
      </c>
      <c r="I158" s="7">
        <v>23.3</v>
      </c>
      <c r="J158" s="7">
        <v>17.2</v>
      </c>
      <c r="K158" s="7">
        <v>9.1</v>
      </c>
      <c r="L158" s="7"/>
      <c r="M158" s="7">
        <v>3.8</v>
      </c>
      <c r="N158" s="7">
        <v>96.2</v>
      </c>
      <c r="O158" s="2">
        <v>783878</v>
      </c>
      <c r="Q158" s="1"/>
      <c r="T158" s="11">
        <v>2005</v>
      </c>
      <c r="U158" s="33">
        <f t="shared" si="70"/>
        <v>178724.184</v>
      </c>
      <c r="V158" s="33">
        <f t="shared" si="64"/>
        <v>186562.96400000004</v>
      </c>
      <c r="W158" s="33">
        <f t="shared" si="65"/>
        <v>182643.57400000002</v>
      </c>
      <c r="X158" s="33">
        <f t="shared" si="66"/>
        <v>134827.016</v>
      </c>
      <c r="Y158" s="33">
        <f t="shared" si="67"/>
        <v>71332.898</v>
      </c>
      <c r="Z158" s="33"/>
      <c r="AA158" s="33">
        <f t="shared" si="68"/>
        <v>29787.363999999998</v>
      </c>
      <c r="AB158" s="4">
        <f t="shared" si="69"/>
        <v>754090.636</v>
      </c>
      <c r="AC158" s="6">
        <f t="shared" si="71"/>
        <v>783878</v>
      </c>
    </row>
    <row r="159" spans="3:29" ht="15">
      <c r="C159" s="1"/>
      <c r="D159" s="10"/>
      <c r="E159" s="10"/>
      <c r="F159">
        <v>2004</v>
      </c>
      <c r="G159" s="7">
        <v>22.4</v>
      </c>
      <c r="H159" s="7">
        <v>23.4</v>
      </c>
      <c r="I159" s="7">
        <v>23.2</v>
      </c>
      <c r="J159" s="7">
        <v>17.5</v>
      </c>
      <c r="K159" s="7">
        <v>9.5</v>
      </c>
      <c r="L159" s="7"/>
      <c r="M159" s="7">
        <v>4</v>
      </c>
      <c r="N159" s="7">
        <v>96</v>
      </c>
      <c r="O159" s="2">
        <v>766247</v>
      </c>
      <c r="Q159" s="1"/>
      <c r="T159" s="11">
        <v>2004</v>
      </c>
      <c r="U159" s="33">
        <f t="shared" si="70"/>
        <v>171639.328</v>
      </c>
      <c r="V159" s="33">
        <f t="shared" si="64"/>
        <v>179301.798</v>
      </c>
      <c r="W159" s="33">
        <f t="shared" si="65"/>
        <v>177769.30399999997</v>
      </c>
      <c r="X159" s="33">
        <f t="shared" si="66"/>
        <v>134093.225</v>
      </c>
      <c r="Y159" s="33">
        <f t="shared" si="67"/>
        <v>72793.465</v>
      </c>
      <c r="Z159" s="33"/>
      <c r="AA159" s="33">
        <f t="shared" si="68"/>
        <v>30649.88</v>
      </c>
      <c r="AB159" s="4">
        <f t="shared" si="69"/>
        <v>735597.12</v>
      </c>
      <c r="AC159" s="6">
        <f t="shared" si="71"/>
        <v>766247</v>
      </c>
    </row>
    <row r="160" spans="3:29" ht="15">
      <c r="C160" s="1"/>
      <c r="D160" s="10"/>
      <c r="E160" s="10"/>
      <c r="F160">
        <v>2003</v>
      </c>
      <c r="G160" s="7">
        <v>21.6</v>
      </c>
      <c r="H160" s="7">
        <v>22.9</v>
      </c>
      <c r="I160" s="7">
        <v>23</v>
      </c>
      <c r="J160" s="7">
        <v>17.8</v>
      </c>
      <c r="K160" s="7">
        <v>10.1</v>
      </c>
      <c r="L160" s="7"/>
      <c r="M160" s="7">
        <v>4.6</v>
      </c>
      <c r="N160" s="7">
        <v>95.4</v>
      </c>
      <c r="O160" s="2">
        <v>750537</v>
      </c>
      <c r="Q160" s="1"/>
      <c r="T160" s="11">
        <v>2003</v>
      </c>
      <c r="U160" s="33">
        <f t="shared" si="70"/>
        <v>162115.992</v>
      </c>
      <c r="V160" s="33">
        <f t="shared" si="64"/>
        <v>171872.973</v>
      </c>
      <c r="W160" s="33">
        <f t="shared" si="65"/>
        <v>172623.51</v>
      </c>
      <c r="X160" s="33">
        <f t="shared" si="66"/>
        <v>133595.586</v>
      </c>
      <c r="Y160" s="33">
        <f t="shared" si="67"/>
        <v>75804.23700000001</v>
      </c>
      <c r="Z160" s="33"/>
      <c r="AA160" s="33">
        <f t="shared" si="68"/>
        <v>34524.702</v>
      </c>
      <c r="AB160" s="4">
        <f t="shared" si="69"/>
        <v>716012.298</v>
      </c>
      <c r="AC160" s="6">
        <f t="shared" si="71"/>
        <v>750537</v>
      </c>
    </row>
    <row r="161" spans="3:29" ht="15">
      <c r="C161" s="1"/>
      <c r="D161" s="10"/>
      <c r="E161" s="10"/>
      <c r="F161">
        <v>2002</v>
      </c>
      <c r="G161" s="7">
        <v>20.7</v>
      </c>
      <c r="H161" s="7">
        <v>21.9</v>
      </c>
      <c r="I161" s="7">
        <v>22.7</v>
      </c>
      <c r="J161" s="7">
        <v>18.1</v>
      </c>
      <c r="K161" s="7">
        <v>10.9</v>
      </c>
      <c r="L161" s="7"/>
      <c r="M161" s="7">
        <v>5.7</v>
      </c>
      <c r="N161" s="7">
        <v>94.3</v>
      </c>
      <c r="O161" s="2">
        <v>701380</v>
      </c>
      <c r="Q161" s="1"/>
      <c r="T161" s="11">
        <v>2002</v>
      </c>
      <c r="U161" s="33">
        <f t="shared" si="70"/>
        <v>145185.66</v>
      </c>
      <c r="V161" s="33">
        <f t="shared" si="64"/>
        <v>153602.21999999997</v>
      </c>
      <c r="W161" s="33">
        <f t="shared" si="65"/>
        <v>159213.26</v>
      </c>
      <c r="X161" s="33">
        <f t="shared" si="66"/>
        <v>126949.78000000001</v>
      </c>
      <c r="Y161" s="33">
        <f t="shared" si="67"/>
        <v>76450.42</v>
      </c>
      <c r="Z161" s="33"/>
      <c r="AA161" s="33">
        <f t="shared" si="68"/>
        <v>39978.66</v>
      </c>
      <c r="AB161" s="4">
        <f t="shared" si="69"/>
        <v>661401.34</v>
      </c>
      <c r="AC161" s="6">
        <f t="shared" si="71"/>
        <v>701380</v>
      </c>
    </row>
    <row r="162" spans="3:29" ht="15">
      <c r="C162" s="1"/>
      <c r="D162" s="10"/>
      <c r="E162" s="10"/>
      <c r="F162">
        <v>2001</v>
      </c>
      <c r="G162" s="7">
        <v>18.6</v>
      </c>
      <c r="H162" s="7">
        <v>19.3</v>
      </c>
      <c r="I162" s="7">
        <v>21.4</v>
      </c>
      <c r="J162" s="7">
        <v>18.1</v>
      </c>
      <c r="K162" s="7">
        <v>12.4</v>
      </c>
      <c r="L162" s="7">
        <v>6.3</v>
      </c>
      <c r="M162" s="7">
        <v>3.9</v>
      </c>
      <c r="N162" s="7">
        <v>89.8</v>
      </c>
      <c r="O162" s="2">
        <v>748866</v>
      </c>
      <c r="Q162" s="1"/>
      <c r="T162" s="11">
        <v>2001</v>
      </c>
      <c r="U162" s="33">
        <f t="shared" si="70"/>
        <v>139289.076</v>
      </c>
      <c r="V162" s="33">
        <f t="shared" si="64"/>
        <v>144531.138</v>
      </c>
      <c r="W162" s="33">
        <f t="shared" si="65"/>
        <v>160257.324</v>
      </c>
      <c r="X162" s="33">
        <f t="shared" si="66"/>
        <v>135544.746</v>
      </c>
      <c r="Y162" s="33">
        <f t="shared" si="67"/>
        <v>92859.384</v>
      </c>
      <c r="Z162" s="33">
        <f aca="true" t="shared" si="72" ref="Z162:Z170">L162*$O162/100</f>
        <v>47178.558</v>
      </c>
      <c r="AA162" s="33">
        <f t="shared" si="68"/>
        <v>29205.773999999998</v>
      </c>
      <c r="AB162" s="4">
        <f t="shared" si="69"/>
        <v>672481.668</v>
      </c>
      <c r="AC162" s="6">
        <f t="shared" si="71"/>
        <v>748866</v>
      </c>
    </row>
    <row r="163" spans="3:29" ht="15">
      <c r="C163" s="1"/>
      <c r="D163" s="10"/>
      <c r="E163" s="10"/>
      <c r="F163">
        <v>2000</v>
      </c>
      <c r="G163" s="7">
        <v>17.8</v>
      </c>
      <c r="H163" s="7">
        <v>19.2</v>
      </c>
      <c r="I163" s="7">
        <v>21.2</v>
      </c>
      <c r="J163" s="7">
        <v>18.5</v>
      </c>
      <c r="K163" s="7">
        <v>12.4</v>
      </c>
      <c r="L163" s="7">
        <v>6.6</v>
      </c>
      <c r="M163" s="7">
        <v>4.3</v>
      </c>
      <c r="N163" s="7">
        <v>89.1</v>
      </c>
      <c r="O163" s="2">
        <v>771809</v>
      </c>
      <c r="Q163" s="1"/>
      <c r="T163" s="11">
        <v>2000</v>
      </c>
      <c r="U163" s="33">
        <f t="shared" si="70"/>
        <v>137382.002</v>
      </c>
      <c r="V163" s="33">
        <f t="shared" si="64"/>
        <v>148187.32799999998</v>
      </c>
      <c r="W163" s="33">
        <f t="shared" si="65"/>
        <v>163623.508</v>
      </c>
      <c r="X163" s="33">
        <f t="shared" si="66"/>
        <v>142784.665</v>
      </c>
      <c r="Y163" s="33">
        <f t="shared" si="67"/>
        <v>95704.31599999999</v>
      </c>
      <c r="Z163" s="33">
        <f t="shared" si="72"/>
        <v>50939.39399999999</v>
      </c>
      <c r="AA163" s="33">
        <f t="shared" si="68"/>
        <v>33187.787</v>
      </c>
      <c r="AB163" s="4">
        <f t="shared" si="69"/>
        <v>687681.8189999999</v>
      </c>
      <c r="AC163" s="6">
        <f t="shared" si="71"/>
        <v>771809</v>
      </c>
    </row>
    <row r="164" spans="3:29" ht="15">
      <c r="C164" s="1"/>
      <c r="D164" s="10"/>
      <c r="E164" s="10"/>
      <c r="F164">
        <v>1999</v>
      </c>
      <c r="G164" s="7">
        <v>17.5</v>
      </c>
      <c r="H164" s="7">
        <v>19</v>
      </c>
      <c r="I164" s="7">
        <v>21</v>
      </c>
      <c r="J164" s="7">
        <v>18.3</v>
      </c>
      <c r="K164" s="7">
        <v>12.7</v>
      </c>
      <c r="L164" s="7">
        <v>6.9</v>
      </c>
      <c r="M164" s="7">
        <v>4.6</v>
      </c>
      <c r="N164" s="7">
        <v>88.5</v>
      </c>
      <c r="O164" s="2">
        <v>783692</v>
      </c>
      <c r="Q164" s="1"/>
      <c r="T164" s="11">
        <v>1999</v>
      </c>
      <c r="U164" s="33">
        <f t="shared" si="70"/>
        <v>137146.1</v>
      </c>
      <c r="V164" s="33">
        <f t="shared" si="64"/>
        <v>148901.48</v>
      </c>
      <c r="W164" s="33">
        <f t="shared" si="65"/>
        <v>164575.32</v>
      </c>
      <c r="X164" s="33">
        <f t="shared" si="66"/>
        <v>143415.636</v>
      </c>
      <c r="Y164" s="33">
        <f t="shared" si="67"/>
        <v>99528.884</v>
      </c>
      <c r="Z164" s="33">
        <f t="shared" si="72"/>
        <v>54074.748</v>
      </c>
      <c r="AA164" s="33">
        <f t="shared" si="68"/>
        <v>36049.831999999995</v>
      </c>
      <c r="AB164" s="4">
        <f t="shared" si="69"/>
        <v>693567.42</v>
      </c>
      <c r="AC164" s="6">
        <f t="shared" si="71"/>
        <v>783692</v>
      </c>
    </row>
    <row r="165" spans="3:29" ht="15">
      <c r="C165" s="1"/>
      <c r="D165" s="10"/>
      <c r="E165" s="10"/>
      <c r="F165">
        <v>1998</v>
      </c>
      <c r="G165" s="7">
        <v>16.8</v>
      </c>
      <c r="H165" s="7">
        <v>18.9</v>
      </c>
      <c r="I165" s="7">
        <v>20.8</v>
      </c>
      <c r="J165" s="7">
        <v>18.3</v>
      </c>
      <c r="K165" s="7">
        <v>13</v>
      </c>
      <c r="L165" s="7">
        <v>7.2</v>
      </c>
      <c r="M165" s="7">
        <v>5</v>
      </c>
      <c r="N165" s="7">
        <v>87.8</v>
      </c>
      <c r="O165" s="2">
        <v>794262</v>
      </c>
      <c r="Q165" s="1"/>
      <c r="T165" s="11">
        <v>1998</v>
      </c>
      <c r="U165" s="33">
        <f t="shared" si="70"/>
        <v>133436.016</v>
      </c>
      <c r="V165" s="33">
        <f t="shared" si="64"/>
        <v>150115.51799999998</v>
      </c>
      <c r="W165" s="33">
        <f t="shared" si="65"/>
        <v>165206.496</v>
      </c>
      <c r="X165" s="33">
        <f t="shared" si="66"/>
        <v>145349.94600000003</v>
      </c>
      <c r="Y165" s="33">
        <f t="shared" si="67"/>
        <v>103254.06</v>
      </c>
      <c r="Z165" s="33">
        <f t="shared" si="72"/>
        <v>57186.864</v>
      </c>
      <c r="AA165" s="33">
        <f t="shared" si="68"/>
        <v>39713.1</v>
      </c>
      <c r="AB165" s="4">
        <f t="shared" si="69"/>
        <v>697362.036</v>
      </c>
      <c r="AC165" s="6">
        <f t="shared" si="71"/>
        <v>794262</v>
      </c>
    </row>
    <row r="166" spans="3:29" ht="15">
      <c r="C166" s="1"/>
      <c r="D166" s="10"/>
      <c r="E166" s="10"/>
      <c r="F166">
        <v>1997</v>
      </c>
      <c r="G166" s="7">
        <v>16</v>
      </c>
      <c r="H166" s="7">
        <v>18.9</v>
      </c>
      <c r="I166" s="7">
        <v>20.3</v>
      </c>
      <c r="J166" s="7">
        <v>18.5</v>
      </c>
      <c r="K166" s="7">
        <v>13.4</v>
      </c>
      <c r="L166" s="7">
        <v>7.4</v>
      </c>
      <c r="M166" s="7">
        <v>5.5</v>
      </c>
      <c r="N166" s="7">
        <v>87.1</v>
      </c>
      <c r="O166" s="2">
        <v>776115</v>
      </c>
      <c r="Q166" s="1"/>
      <c r="T166" s="11">
        <v>1997</v>
      </c>
      <c r="U166" s="33">
        <f t="shared" si="70"/>
        <v>124178.4</v>
      </c>
      <c r="V166" s="33">
        <f t="shared" si="64"/>
        <v>146685.735</v>
      </c>
      <c r="W166" s="33">
        <f t="shared" si="65"/>
        <v>157551.345</v>
      </c>
      <c r="X166" s="33">
        <f t="shared" si="66"/>
        <v>143581.275</v>
      </c>
      <c r="Y166" s="33">
        <f t="shared" si="67"/>
        <v>103999.41</v>
      </c>
      <c r="Z166" s="33">
        <f t="shared" si="72"/>
        <v>57432.51</v>
      </c>
      <c r="AA166" s="33">
        <f t="shared" si="68"/>
        <v>42686.325</v>
      </c>
      <c r="AB166" s="4">
        <f t="shared" si="69"/>
        <v>675996.165</v>
      </c>
      <c r="AC166" s="6">
        <f t="shared" si="71"/>
        <v>776115</v>
      </c>
    </row>
    <row r="167" spans="3:29" ht="15">
      <c r="C167" s="1"/>
      <c r="D167" s="10"/>
      <c r="E167" s="10"/>
      <c r="F167">
        <v>1996</v>
      </c>
      <c r="G167" s="7">
        <v>16</v>
      </c>
      <c r="H167" s="7">
        <v>18</v>
      </c>
      <c r="I167" s="7">
        <v>19.8</v>
      </c>
      <c r="J167" s="7">
        <v>18.3</v>
      </c>
      <c r="K167" s="7">
        <v>7.8</v>
      </c>
      <c r="L167" s="7">
        <v>7.8</v>
      </c>
      <c r="M167" s="7">
        <v>6.4</v>
      </c>
      <c r="N167" s="7">
        <v>85.8</v>
      </c>
      <c r="O167" s="2">
        <v>739163</v>
      </c>
      <c r="Q167" s="1"/>
      <c r="T167" s="11">
        <v>1996</v>
      </c>
      <c r="U167" s="33">
        <f t="shared" si="70"/>
        <v>118266.08</v>
      </c>
      <c r="V167" s="33">
        <f t="shared" si="64"/>
        <v>133049.34</v>
      </c>
      <c r="W167" s="33">
        <f t="shared" si="65"/>
        <v>146354.274</v>
      </c>
      <c r="X167" s="33">
        <f t="shared" si="66"/>
        <v>135266.829</v>
      </c>
      <c r="Y167" s="33">
        <f t="shared" si="67"/>
        <v>57654.71399999999</v>
      </c>
      <c r="Z167" s="33">
        <f t="shared" si="72"/>
        <v>57654.71399999999</v>
      </c>
      <c r="AA167" s="33">
        <f t="shared" si="68"/>
        <v>47306.432</v>
      </c>
      <c r="AB167" s="4">
        <f t="shared" si="69"/>
        <v>634201.8539999999</v>
      </c>
      <c r="AC167" s="6">
        <f t="shared" si="71"/>
        <v>739163</v>
      </c>
    </row>
    <row r="168" spans="3:29" ht="15">
      <c r="C168" s="1"/>
      <c r="D168" s="10"/>
      <c r="E168" s="10"/>
      <c r="F168">
        <v>1995</v>
      </c>
      <c r="G168" s="7">
        <v>15.8</v>
      </c>
      <c r="H168" s="7">
        <v>17.1</v>
      </c>
      <c r="I168" s="7">
        <v>19</v>
      </c>
      <c r="J168" s="7">
        <v>18.1</v>
      </c>
      <c r="K168" s="7">
        <v>14.1</v>
      </c>
      <c r="L168" s="7">
        <v>8.4</v>
      </c>
      <c r="M168" s="7">
        <v>7.5</v>
      </c>
      <c r="N168" s="7">
        <v>84.1</v>
      </c>
      <c r="O168" s="2">
        <v>730415</v>
      </c>
      <c r="Q168" s="1"/>
      <c r="T168" s="11">
        <v>1995</v>
      </c>
      <c r="U168" s="33">
        <f t="shared" si="70"/>
        <v>115405.57</v>
      </c>
      <c r="V168" s="33">
        <f t="shared" si="64"/>
        <v>124900.96500000003</v>
      </c>
      <c r="W168" s="33">
        <f t="shared" si="65"/>
        <v>138778.85</v>
      </c>
      <c r="X168" s="33">
        <f t="shared" si="66"/>
        <v>132205.11500000002</v>
      </c>
      <c r="Y168" s="33">
        <f t="shared" si="67"/>
        <v>102988.515</v>
      </c>
      <c r="Z168" s="33">
        <f t="shared" si="72"/>
        <v>61354.86</v>
      </c>
      <c r="AA168" s="33">
        <f t="shared" si="68"/>
        <v>54781.125</v>
      </c>
      <c r="AB168" s="4">
        <f t="shared" si="69"/>
        <v>614279.0149999999</v>
      </c>
      <c r="AC168" s="6">
        <f t="shared" si="71"/>
        <v>730415</v>
      </c>
    </row>
    <row r="169" spans="3:29" ht="15">
      <c r="C169" s="1"/>
      <c r="D169" s="10"/>
      <c r="E169" s="10"/>
      <c r="F169">
        <v>1994</v>
      </c>
      <c r="G169" s="7">
        <v>14.8</v>
      </c>
      <c r="H169" s="7">
        <v>17.1</v>
      </c>
      <c r="I169" s="7">
        <v>18.6</v>
      </c>
      <c r="J169" s="7">
        <v>18.1</v>
      </c>
      <c r="K169" s="7">
        <v>14.4</v>
      </c>
      <c r="L169" s="7">
        <v>8.8</v>
      </c>
      <c r="M169" s="7">
        <v>8.1</v>
      </c>
      <c r="N169" s="7">
        <v>83</v>
      </c>
      <c r="O169" s="2">
        <v>732974</v>
      </c>
      <c r="Q169" s="1"/>
      <c r="T169" s="11">
        <v>1994</v>
      </c>
      <c r="U169" s="33">
        <f t="shared" si="70"/>
        <v>108480.15200000002</v>
      </c>
      <c r="V169" s="33">
        <f t="shared" si="64"/>
        <v>125338.554</v>
      </c>
      <c r="W169" s="33">
        <f t="shared" si="65"/>
        <v>136333.164</v>
      </c>
      <c r="X169" s="33">
        <f t="shared" si="66"/>
        <v>132668.294</v>
      </c>
      <c r="Y169" s="33">
        <f t="shared" si="67"/>
        <v>105548.256</v>
      </c>
      <c r="Z169" s="33">
        <f t="shared" si="72"/>
        <v>64501.712</v>
      </c>
      <c r="AA169" s="33">
        <f t="shared" si="68"/>
        <v>59370.89399999999</v>
      </c>
      <c r="AB169" s="4">
        <f t="shared" si="69"/>
        <v>608368.42</v>
      </c>
      <c r="AC169" s="6">
        <f t="shared" si="71"/>
        <v>732974</v>
      </c>
    </row>
    <row r="170" spans="3:29" ht="15">
      <c r="C170" s="1"/>
      <c r="D170" s="10"/>
      <c r="E170" s="10"/>
      <c r="F170">
        <v>1993</v>
      </c>
      <c r="G170" s="7">
        <v>13.8</v>
      </c>
      <c r="H170" s="7">
        <v>16.7</v>
      </c>
      <c r="I170" s="7">
        <v>17.7</v>
      </c>
      <c r="J170" s="7">
        <v>18.1</v>
      </c>
      <c r="K170" s="7">
        <v>14.8</v>
      </c>
      <c r="L170" s="7">
        <v>9.3</v>
      </c>
      <c r="M170" s="7">
        <v>9.6</v>
      </c>
      <c r="N170" s="7">
        <v>81.1</v>
      </c>
      <c r="O170" s="2">
        <v>734081</v>
      </c>
      <c r="Q170" s="1"/>
      <c r="T170" s="11">
        <v>1993</v>
      </c>
      <c r="U170" s="33">
        <f t="shared" si="70"/>
        <v>101303.17800000001</v>
      </c>
      <c r="V170" s="33">
        <f t="shared" si="64"/>
        <v>122591.52699999999</v>
      </c>
      <c r="W170" s="33">
        <f t="shared" si="65"/>
        <v>129932.337</v>
      </c>
      <c r="X170" s="33">
        <f t="shared" si="66"/>
        <v>132868.66100000002</v>
      </c>
      <c r="Y170" s="33">
        <f t="shared" si="67"/>
        <v>108643.98800000001</v>
      </c>
      <c r="Z170" s="33">
        <f t="shared" si="72"/>
        <v>68269.53300000001</v>
      </c>
      <c r="AA170" s="33">
        <f t="shared" si="68"/>
        <v>70471.776</v>
      </c>
      <c r="AB170" s="4">
        <f t="shared" si="69"/>
        <v>595339.691</v>
      </c>
      <c r="AC170" s="6">
        <f t="shared" si="71"/>
        <v>734081</v>
      </c>
    </row>
  </sheetData>
  <printOptions gridLines="1"/>
  <pageMargins left="0.5511811023622047" right="0.5511811023622047" top="0.7874015748031497" bottom="0.984251968503937" header="0.5118110236220472" footer="0.5118110236220472"/>
  <pageSetup horizontalDpi="600" verticalDpi="600" orientation="landscape" paperSize="9" r:id="rId1"/>
  <headerFooter alignWithMargins="0">
    <oddFooter>&amp;L&amp;8&amp;Z&amp;F \ &amp;A  &amp;D&amp;C&amp;8&amp;P of &amp;N</oddFooter>
  </headerFooter>
  <rowBreaks count="2" manualBreakCount="2">
    <brk id="28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X111"/>
  <sheetViews>
    <sheetView workbookViewId="0" topLeftCell="A1">
      <selection activeCell="P8" sqref="P8:V17"/>
    </sheetView>
  </sheetViews>
  <sheetFormatPr defaultColWidth="9.33203125" defaultRowHeight="12.75"/>
  <cols>
    <col min="1" max="2" width="2.5" style="0" customWidth="1"/>
    <col min="3" max="3" width="8.16015625" style="0" customWidth="1"/>
    <col min="4" max="4" width="6" style="11" customWidth="1"/>
    <col min="5" max="5" width="8.16015625" style="2" customWidth="1"/>
    <col min="6" max="6" width="4" style="16" customWidth="1"/>
    <col min="7" max="12" width="5.33203125" style="2" customWidth="1"/>
    <col min="13" max="13" width="6.33203125" style="2" customWidth="1"/>
    <col min="14" max="14" width="3.16015625" style="0" customWidth="1"/>
    <col min="15" max="15" width="8.16015625" style="0" customWidth="1"/>
    <col min="16" max="22" width="6" style="0" customWidth="1"/>
    <col min="23" max="23" width="7" style="0" customWidth="1"/>
    <col min="24" max="24" width="7.16015625" style="0" customWidth="1"/>
    <col min="25" max="25" width="1.171875" style="0" customWidth="1"/>
    <col min="26" max="16384" width="8.16015625" style="0" customWidth="1"/>
  </cols>
  <sheetData>
    <row r="2" spans="3:15" ht="23.25">
      <c r="C2" s="13" t="s">
        <v>19</v>
      </c>
      <c r="G2" s="2" t="s">
        <v>88</v>
      </c>
      <c r="O2" t="s">
        <v>89</v>
      </c>
    </row>
    <row r="5" spans="7:17" ht="12.75">
      <c r="G5" s="3" t="s">
        <v>16</v>
      </c>
      <c r="Q5" t="s">
        <v>17</v>
      </c>
    </row>
    <row r="7" spans="3:24" ht="15">
      <c r="C7" s="1"/>
      <c r="E7" s="5" t="s">
        <v>15</v>
      </c>
      <c r="F7" s="17" t="s">
        <v>25</v>
      </c>
      <c r="G7" s="2" t="s">
        <v>1</v>
      </c>
      <c r="H7" s="2" t="s">
        <v>2</v>
      </c>
      <c r="I7" s="2" t="s">
        <v>3</v>
      </c>
      <c r="J7" s="2" t="s">
        <v>4</v>
      </c>
      <c r="K7" s="2" t="s">
        <v>5</v>
      </c>
      <c r="L7" s="2" t="s">
        <v>7</v>
      </c>
      <c r="M7" s="2" t="s">
        <v>8</v>
      </c>
      <c r="O7" s="1"/>
      <c r="W7" s="2" t="s">
        <v>8</v>
      </c>
      <c r="X7" s="2" t="s">
        <v>15</v>
      </c>
    </row>
    <row r="8" spans="3:22" ht="15">
      <c r="C8" s="1" t="s">
        <v>9</v>
      </c>
      <c r="E8" s="5"/>
      <c r="F8" s="17"/>
      <c r="O8" s="1" t="s">
        <v>9</v>
      </c>
      <c r="Q8" s="2" t="s">
        <v>18</v>
      </c>
      <c r="R8" s="2" t="s">
        <v>2</v>
      </c>
      <c r="S8" s="2" t="s">
        <v>3</v>
      </c>
      <c r="T8" s="2" t="s">
        <v>4</v>
      </c>
      <c r="U8" s="2" t="s">
        <v>5</v>
      </c>
      <c r="V8" s="2" t="s">
        <v>7</v>
      </c>
    </row>
    <row r="9" spans="3:24" ht="15">
      <c r="C9" s="1"/>
      <c r="D9" s="11">
        <v>2010</v>
      </c>
      <c r="E9" s="35">
        <v>18096</v>
      </c>
      <c r="F9" s="16">
        <v>1.5</v>
      </c>
      <c r="G9" s="7">
        <v>29.6</v>
      </c>
      <c r="H9" s="7">
        <v>20.7</v>
      </c>
      <c r="I9" s="7">
        <v>18.1</v>
      </c>
      <c r="J9" s="7">
        <v>13.8</v>
      </c>
      <c r="K9" s="7">
        <v>9.8</v>
      </c>
      <c r="L9" s="7">
        <v>8</v>
      </c>
      <c r="M9" s="7">
        <f>SUM(G9:K9)</f>
        <v>92</v>
      </c>
      <c r="O9" s="1"/>
      <c r="P9" s="11">
        <v>2010</v>
      </c>
      <c r="Q9" s="4">
        <f aca="true" t="shared" si="0" ref="Q9:Q17">G9*$E9/100</f>
        <v>5356.416</v>
      </c>
      <c r="R9" s="4">
        <f aca="true" t="shared" si="1" ref="R9:R17">H9*$E9/100</f>
        <v>3745.8720000000003</v>
      </c>
      <c r="S9" s="4">
        <f aca="true" t="shared" si="2" ref="S9:S17">I9*$E9/100</f>
        <v>3275.376</v>
      </c>
      <c r="T9" s="4">
        <f aca="true" t="shared" si="3" ref="T9:T17">J9*$E9/100</f>
        <v>2497.248</v>
      </c>
      <c r="U9" s="4">
        <f aca="true" t="shared" si="4" ref="U9:U17">K9*$E9/100</f>
        <v>1773.4080000000001</v>
      </c>
      <c r="V9" s="4">
        <f aca="true" t="shared" si="5" ref="V9:V17">L9*$E9/100</f>
        <v>1447.68</v>
      </c>
      <c r="W9" s="36">
        <f aca="true" t="shared" si="6" ref="W9:W17">M9*$E9/100</f>
        <v>16648.32</v>
      </c>
      <c r="X9" s="6">
        <f aca="true" t="shared" si="7" ref="X9:X17">E9</f>
        <v>18096</v>
      </c>
    </row>
    <row r="10" spans="3:24" ht="15">
      <c r="C10" s="1"/>
      <c r="D10" s="11">
        <v>2009</v>
      </c>
      <c r="E10" s="35">
        <v>19122</v>
      </c>
      <c r="F10" s="16">
        <v>1.6</v>
      </c>
      <c r="G10" s="7">
        <v>30.9</v>
      </c>
      <c r="H10" s="7">
        <v>20.6</v>
      </c>
      <c r="I10" s="7">
        <v>18.3</v>
      </c>
      <c r="J10" s="7">
        <v>13.7</v>
      </c>
      <c r="K10" s="7">
        <v>9.2</v>
      </c>
      <c r="L10" s="7">
        <v>7.3</v>
      </c>
      <c r="M10" s="7">
        <f aca="true" t="shared" si="8" ref="M10:M18">SUM(G10:K10)</f>
        <v>92.7</v>
      </c>
      <c r="O10" s="1"/>
      <c r="P10" s="11">
        <v>2009</v>
      </c>
      <c r="Q10" s="4">
        <f t="shared" si="0"/>
        <v>5908.697999999999</v>
      </c>
      <c r="R10" s="4">
        <f t="shared" si="1"/>
        <v>3939.132</v>
      </c>
      <c r="S10" s="4">
        <f t="shared" si="2"/>
        <v>3499.3260000000005</v>
      </c>
      <c r="T10" s="4">
        <f t="shared" si="3"/>
        <v>2619.714</v>
      </c>
      <c r="U10" s="4">
        <f t="shared" si="4"/>
        <v>1759.224</v>
      </c>
      <c r="V10" s="4">
        <f t="shared" si="5"/>
        <v>1395.906</v>
      </c>
      <c r="W10" s="36">
        <f t="shared" si="6"/>
        <v>17726.094</v>
      </c>
      <c r="X10" s="6">
        <f t="shared" si="7"/>
        <v>19122</v>
      </c>
    </row>
    <row r="11" spans="3:24" ht="15">
      <c r="C11" s="1"/>
      <c r="D11" s="11">
        <v>2008</v>
      </c>
      <c r="E11" s="35">
        <v>19167</v>
      </c>
      <c r="F11" s="16">
        <v>1.7</v>
      </c>
      <c r="G11" s="7">
        <v>30</v>
      </c>
      <c r="H11" s="7">
        <v>20.6</v>
      </c>
      <c r="I11" s="7">
        <v>17.9</v>
      </c>
      <c r="J11" s="7">
        <v>14.1</v>
      </c>
      <c r="K11" s="7">
        <v>9.800000000000011</v>
      </c>
      <c r="L11" s="7">
        <v>7.599999999999994</v>
      </c>
      <c r="M11" s="7">
        <f t="shared" si="8"/>
        <v>92.4</v>
      </c>
      <c r="O11" s="1"/>
      <c r="P11" s="11">
        <v>2008</v>
      </c>
      <c r="Q11" s="4">
        <f t="shared" si="0"/>
        <v>5750.1</v>
      </c>
      <c r="R11" s="4">
        <f t="shared" si="1"/>
        <v>3948.402</v>
      </c>
      <c r="S11" s="4">
        <f t="shared" si="2"/>
        <v>3430.893</v>
      </c>
      <c r="T11" s="4">
        <f t="shared" si="3"/>
        <v>2702.547</v>
      </c>
      <c r="U11" s="4">
        <f t="shared" si="4"/>
        <v>1878.366000000002</v>
      </c>
      <c r="V11" s="4">
        <f t="shared" si="5"/>
        <v>1456.6919999999989</v>
      </c>
      <c r="W11" s="36">
        <f t="shared" si="6"/>
        <v>17710.308</v>
      </c>
      <c r="X11" s="6">
        <f t="shared" si="7"/>
        <v>19167</v>
      </c>
    </row>
    <row r="12" spans="3:24" ht="15">
      <c r="C12" s="1"/>
      <c r="D12" s="11">
        <v>2007</v>
      </c>
      <c r="E12" s="35">
        <v>20747</v>
      </c>
      <c r="F12" s="16">
        <v>1.9</v>
      </c>
      <c r="G12" s="7">
        <v>29.3</v>
      </c>
      <c r="H12" s="7">
        <v>19.8</v>
      </c>
      <c r="I12" s="7">
        <v>18.3</v>
      </c>
      <c r="J12" s="7">
        <v>14.4</v>
      </c>
      <c r="K12" s="7">
        <v>10</v>
      </c>
      <c r="L12" s="7">
        <v>8.2</v>
      </c>
      <c r="M12" s="7">
        <f t="shared" si="8"/>
        <v>91.80000000000001</v>
      </c>
      <c r="O12" s="1"/>
      <c r="P12" s="11">
        <v>2007</v>
      </c>
      <c r="Q12" s="4">
        <f t="shared" si="0"/>
        <v>6078.871</v>
      </c>
      <c r="R12" s="4">
        <f t="shared" si="1"/>
        <v>4107.906</v>
      </c>
      <c r="S12" s="4">
        <f t="shared" si="2"/>
        <v>3796.7010000000005</v>
      </c>
      <c r="T12" s="4">
        <f t="shared" si="3"/>
        <v>2987.5679999999998</v>
      </c>
      <c r="U12" s="4">
        <f t="shared" si="4"/>
        <v>2074.7</v>
      </c>
      <c r="V12" s="4">
        <f t="shared" si="5"/>
        <v>1701.254</v>
      </c>
      <c r="W12" s="36">
        <f t="shared" si="6"/>
        <v>19045.746000000003</v>
      </c>
      <c r="X12" s="6">
        <f t="shared" si="7"/>
        <v>20747</v>
      </c>
    </row>
    <row r="13" spans="3:24" ht="15">
      <c r="C13" s="1"/>
      <c r="D13" s="11">
        <v>2006</v>
      </c>
      <c r="E13" s="35">
        <v>20321</v>
      </c>
      <c r="F13" s="16">
        <v>1.9</v>
      </c>
      <c r="G13" s="7">
        <v>28.6</v>
      </c>
      <c r="H13" s="7">
        <v>19.7</v>
      </c>
      <c r="I13" s="7">
        <v>18.8</v>
      </c>
      <c r="J13" s="7">
        <v>14.6</v>
      </c>
      <c r="K13" s="7">
        <v>10</v>
      </c>
      <c r="L13" s="7">
        <v>8.3</v>
      </c>
      <c r="M13" s="7">
        <f t="shared" si="8"/>
        <v>91.69999999999999</v>
      </c>
      <c r="O13" s="1"/>
      <c r="P13" s="11">
        <v>2006</v>
      </c>
      <c r="Q13" s="4">
        <f aca="true" t="shared" si="9" ref="Q13:W16">G13*$E13/100</f>
        <v>5811.806</v>
      </c>
      <c r="R13" s="4">
        <f t="shared" si="9"/>
        <v>4003.237</v>
      </c>
      <c r="S13" s="4">
        <f t="shared" si="9"/>
        <v>3820.348</v>
      </c>
      <c r="T13" s="4">
        <f t="shared" si="9"/>
        <v>2966.866</v>
      </c>
      <c r="U13" s="4">
        <f t="shared" si="9"/>
        <v>2032.1</v>
      </c>
      <c r="V13" s="4">
        <f t="shared" si="9"/>
        <v>1686.6430000000003</v>
      </c>
      <c r="W13" s="36">
        <f t="shared" si="9"/>
        <v>18634.356999999996</v>
      </c>
      <c r="X13" s="6">
        <f>E13</f>
        <v>20321</v>
      </c>
    </row>
    <row r="14" spans="3:24" ht="15">
      <c r="C14" s="1"/>
      <c r="D14" s="11">
        <v>2005</v>
      </c>
      <c r="E14" s="35">
        <v>20913</v>
      </c>
      <c r="F14" s="16">
        <v>1.9</v>
      </c>
      <c r="G14" s="7">
        <v>27.1</v>
      </c>
      <c r="H14" s="7">
        <v>19.9</v>
      </c>
      <c r="I14" s="7">
        <v>18.9</v>
      </c>
      <c r="J14" s="7">
        <v>14.9</v>
      </c>
      <c r="K14" s="7">
        <v>10.6</v>
      </c>
      <c r="L14" s="7">
        <v>8.6</v>
      </c>
      <c r="M14" s="7">
        <f t="shared" si="8"/>
        <v>91.4</v>
      </c>
      <c r="O14" s="1"/>
      <c r="P14" s="11">
        <v>2005</v>
      </c>
      <c r="Q14" s="4">
        <f t="shared" si="9"/>
        <v>5667.423000000001</v>
      </c>
      <c r="R14" s="4">
        <f t="shared" si="9"/>
        <v>4161.687</v>
      </c>
      <c r="S14" s="4">
        <f t="shared" si="9"/>
        <v>3952.5569999999993</v>
      </c>
      <c r="T14" s="4">
        <f t="shared" si="9"/>
        <v>3116.0370000000003</v>
      </c>
      <c r="U14" s="4">
        <f t="shared" si="9"/>
        <v>2216.778</v>
      </c>
      <c r="V14" s="4">
        <f t="shared" si="9"/>
        <v>1798.5179999999998</v>
      </c>
      <c r="W14" s="36">
        <f t="shared" si="9"/>
        <v>19114.482000000004</v>
      </c>
      <c r="X14" s="6">
        <f>E14</f>
        <v>20913</v>
      </c>
    </row>
    <row r="15" spans="3:24" ht="15">
      <c r="C15" s="1"/>
      <c r="D15" s="11">
        <v>2004</v>
      </c>
      <c r="E15" s="35">
        <v>20514</v>
      </c>
      <c r="F15" s="16">
        <v>2</v>
      </c>
      <c r="G15" s="7">
        <v>27.1</v>
      </c>
      <c r="H15" s="7">
        <v>20.1</v>
      </c>
      <c r="I15" s="7">
        <v>18.7</v>
      </c>
      <c r="J15" s="7">
        <v>14.7</v>
      </c>
      <c r="K15" s="7">
        <v>10.3</v>
      </c>
      <c r="L15" s="7">
        <v>9.1</v>
      </c>
      <c r="M15" s="7">
        <f t="shared" si="8"/>
        <v>90.9</v>
      </c>
      <c r="O15" s="1"/>
      <c r="P15" s="11">
        <v>2004</v>
      </c>
      <c r="Q15" s="4">
        <f t="shared" si="9"/>
        <v>5559.294</v>
      </c>
      <c r="R15" s="4">
        <f t="shared" si="9"/>
        <v>4123.314</v>
      </c>
      <c r="S15" s="4">
        <f t="shared" si="9"/>
        <v>3836.118</v>
      </c>
      <c r="T15" s="4">
        <f t="shared" si="9"/>
        <v>3015.558</v>
      </c>
      <c r="U15" s="4">
        <f t="shared" si="9"/>
        <v>2112.942</v>
      </c>
      <c r="V15" s="4">
        <f t="shared" si="9"/>
        <v>1866.774</v>
      </c>
      <c r="W15" s="36">
        <f t="shared" si="9"/>
        <v>18647.226000000002</v>
      </c>
      <c r="X15" s="6">
        <f>E15</f>
        <v>20514</v>
      </c>
    </row>
    <row r="16" spans="3:24" ht="15">
      <c r="C16" s="1"/>
      <c r="D16" s="11">
        <v>2003</v>
      </c>
      <c r="E16" s="35">
        <v>21663</v>
      </c>
      <c r="F16" s="16">
        <v>2.1</v>
      </c>
      <c r="G16" s="7">
        <v>26</v>
      </c>
      <c r="H16" s="7">
        <v>19.7</v>
      </c>
      <c r="I16" s="7">
        <v>19</v>
      </c>
      <c r="J16" s="7">
        <v>15.5</v>
      </c>
      <c r="K16" s="7">
        <v>11</v>
      </c>
      <c r="L16" s="7">
        <v>8.8</v>
      </c>
      <c r="M16" s="7">
        <f t="shared" si="8"/>
        <v>91.2</v>
      </c>
      <c r="O16" s="1"/>
      <c r="P16" s="11">
        <v>2003</v>
      </c>
      <c r="Q16" s="4">
        <f t="shared" si="9"/>
        <v>5632.38</v>
      </c>
      <c r="R16" s="4">
        <f t="shared" si="9"/>
        <v>4267.611</v>
      </c>
      <c r="S16" s="4">
        <f t="shared" si="9"/>
        <v>4115.97</v>
      </c>
      <c r="T16" s="4">
        <f t="shared" si="9"/>
        <v>3357.765</v>
      </c>
      <c r="U16" s="4">
        <f t="shared" si="9"/>
        <v>2382.93</v>
      </c>
      <c r="V16" s="4">
        <f t="shared" si="9"/>
        <v>1906.3440000000003</v>
      </c>
      <c r="W16" s="36">
        <f t="shared" si="9"/>
        <v>19756.656000000003</v>
      </c>
      <c r="X16" s="6">
        <f>E16</f>
        <v>21663</v>
      </c>
    </row>
    <row r="17" spans="3:24" ht="15">
      <c r="C17" s="1"/>
      <c r="D17" s="11">
        <v>2002</v>
      </c>
      <c r="E17" s="35">
        <v>22377</v>
      </c>
      <c r="F17" s="16">
        <v>2.2</v>
      </c>
      <c r="G17" s="7">
        <v>25.9</v>
      </c>
      <c r="H17" s="7">
        <v>19.7</v>
      </c>
      <c r="I17" s="7">
        <v>18.7</v>
      </c>
      <c r="J17" s="7">
        <v>14.5</v>
      </c>
      <c r="K17" s="7">
        <v>10.8</v>
      </c>
      <c r="L17" s="7">
        <v>10.4</v>
      </c>
      <c r="M17" s="7">
        <f t="shared" si="8"/>
        <v>89.6</v>
      </c>
      <c r="O17" s="1"/>
      <c r="P17" s="11">
        <v>2002</v>
      </c>
      <c r="Q17" s="4">
        <f t="shared" si="0"/>
        <v>5795.642999999999</v>
      </c>
      <c r="R17" s="4">
        <f t="shared" si="1"/>
        <v>4408.268999999999</v>
      </c>
      <c r="S17" s="4">
        <f t="shared" si="2"/>
        <v>4184.499</v>
      </c>
      <c r="T17" s="4">
        <f t="shared" si="3"/>
        <v>3244.665</v>
      </c>
      <c r="U17" s="4">
        <f t="shared" si="4"/>
        <v>2416.716</v>
      </c>
      <c r="V17" s="4">
        <f t="shared" si="5"/>
        <v>2327.208</v>
      </c>
      <c r="W17" s="36">
        <f t="shared" si="6"/>
        <v>20049.792</v>
      </c>
      <c r="X17" s="6">
        <f t="shared" si="7"/>
        <v>22377</v>
      </c>
    </row>
    <row r="18" spans="3:24" ht="15">
      <c r="C18" s="1"/>
      <c r="D18" s="11">
        <v>2001</v>
      </c>
      <c r="E18" s="35">
        <v>19618</v>
      </c>
      <c r="F18" s="16">
        <v>2.5</v>
      </c>
      <c r="G18" s="7">
        <v>26.6</v>
      </c>
      <c r="H18" s="7">
        <v>20.5</v>
      </c>
      <c r="I18" s="7">
        <v>19.2</v>
      </c>
      <c r="J18" s="7">
        <v>15</v>
      </c>
      <c r="K18" s="7">
        <v>9.7</v>
      </c>
      <c r="L18" s="7">
        <v>9</v>
      </c>
      <c r="M18" s="7">
        <f t="shared" si="8"/>
        <v>91</v>
      </c>
      <c r="O18" s="1"/>
      <c r="P18" s="11">
        <v>2001</v>
      </c>
      <c r="Q18" s="4">
        <f aca="true" t="shared" si="10" ref="Q18:W18">G18*$E18/100</f>
        <v>5218.388000000001</v>
      </c>
      <c r="R18" s="4">
        <f t="shared" si="10"/>
        <v>4021.69</v>
      </c>
      <c r="S18" s="4">
        <f t="shared" si="10"/>
        <v>3766.656</v>
      </c>
      <c r="T18" s="4">
        <f t="shared" si="10"/>
        <v>2942.7</v>
      </c>
      <c r="U18" s="4">
        <f t="shared" si="10"/>
        <v>1902.9459999999997</v>
      </c>
      <c r="V18" s="4">
        <f t="shared" si="10"/>
        <v>1765.62</v>
      </c>
      <c r="W18" s="36">
        <f t="shared" si="10"/>
        <v>17852.38</v>
      </c>
      <c r="X18" s="6">
        <f>E18</f>
        <v>19618</v>
      </c>
    </row>
    <row r="20" spans="3:24" ht="15">
      <c r="C20" s="1"/>
      <c r="G20" s="2" t="s">
        <v>1</v>
      </c>
      <c r="H20" s="2" t="s">
        <v>2</v>
      </c>
      <c r="I20" s="2" t="s">
        <v>3</v>
      </c>
      <c r="J20" s="2" t="s">
        <v>4</v>
      </c>
      <c r="K20" s="2" t="s">
        <v>5</v>
      </c>
      <c r="L20" s="2" t="s">
        <v>7</v>
      </c>
      <c r="M20" s="2" t="s">
        <v>8</v>
      </c>
      <c r="O20" s="1"/>
      <c r="Q20" s="2" t="s">
        <v>18</v>
      </c>
      <c r="R20" s="2" t="s">
        <v>2</v>
      </c>
      <c r="S20" s="2" t="s">
        <v>3</v>
      </c>
      <c r="T20" s="2" t="s">
        <v>4</v>
      </c>
      <c r="U20" s="2" t="s">
        <v>5</v>
      </c>
      <c r="V20" s="2" t="s">
        <v>7</v>
      </c>
      <c r="W20" s="2" t="s">
        <v>8</v>
      </c>
      <c r="X20" s="2" t="s">
        <v>15</v>
      </c>
    </row>
    <row r="21" spans="3:15" ht="15">
      <c r="C21" s="1" t="s">
        <v>11</v>
      </c>
      <c r="O21" s="1" t="s">
        <v>11</v>
      </c>
    </row>
    <row r="22" spans="3:24" ht="15">
      <c r="C22" s="1"/>
      <c r="D22" s="11">
        <v>2010</v>
      </c>
      <c r="E22" s="2">
        <v>7001</v>
      </c>
      <c r="F22" s="16">
        <v>0.6</v>
      </c>
      <c r="G22" s="2">
        <v>29.5</v>
      </c>
      <c r="H22" s="2">
        <v>19.8</v>
      </c>
      <c r="I22" s="2">
        <v>19.1</v>
      </c>
      <c r="J22" s="2">
        <v>15</v>
      </c>
      <c r="K22" s="2">
        <v>9.8</v>
      </c>
      <c r="L22" s="2">
        <v>6.8</v>
      </c>
      <c r="O22" s="1"/>
      <c r="P22" s="11">
        <v>2010</v>
      </c>
      <c r="Q22" s="4">
        <f aca="true" t="shared" si="11" ref="Q22:Q30">G22*$E22/100</f>
        <v>2065.295</v>
      </c>
      <c r="R22" s="4">
        <f aca="true" t="shared" si="12" ref="R22:R30">H22*$E22/100</f>
        <v>1386.198</v>
      </c>
      <c r="S22" s="4">
        <f aca="true" t="shared" si="13" ref="S22:S30">I22*$E22/100</f>
        <v>1337.191</v>
      </c>
      <c r="T22" s="4">
        <f aca="true" t="shared" si="14" ref="T22:T30">J22*$E22/100</f>
        <v>1050.15</v>
      </c>
      <c r="U22" s="4">
        <f aca="true" t="shared" si="15" ref="U22:U30">K22*$E22/100</f>
        <v>686.0980000000001</v>
      </c>
      <c r="V22" s="4">
        <f aca="true" t="shared" si="16" ref="V22:V30">L22*$E22/100</f>
        <v>476.068</v>
      </c>
      <c r="W22" s="36">
        <f aca="true" t="shared" si="17" ref="W22:W30">M22*$E22/100</f>
        <v>0</v>
      </c>
      <c r="X22" s="6">
        <f aca="true" t="shared" si="18" ref="X22:X30">E22</f>
        <v>7001</v>
      </c>
    </row>
    <row r="23" spans="3:24" ht="15">
      <c r="C23" s="1"/>
      <c r="D23" s="11">
        <v>2009</v>
      </c>
      <c r="E23" s="2">
        <v>7415</v>
      </c>
      <c r="F23" s="16">
        <v>0.6</v>
      </c>
      <c r="G23" s="2">
        <v>29.8</v>
      </c>
      <c r="H23" s="2">
        <v>19.1</v>
      </c>
      <c r="I23" s="2">
        <v>19.4</v>
      </c>
      <c r="J23" s="2">
        <v>14.7</v>
      </c>
      <c r="K23" s="2">
        <v>10</v>
      </c>
      <c r="L23" s="2">
        <v>7</v>
      </c>
      <c r="O23" s="1"/>
      <c r="P23" s="11">
        <v>2009</v>
      </c>
      <c r="Q23" s="4">
        <f t="shared" si="11"/>
        <v>2209.67</v>
      </c>
      <c r="R23" s="4">
        <f t="shared" si="12"/>
        <v>1416.265</v>
      </c>
      <c r="S23" s="4">
        <f t="shared" si="13"/>
        <v>1438.51</v>
      </c>
      <c r="T23" s="4">
        <f t="shared" si="14"/>
        <v>1090.005</v>
      </c>
      <c r="U23" s="4">
        <f t="shared" si="15"/>
        <v>741.5</v>
      </c>
      <c r="V23" s="4">
        <f t="shared" si="16"/>
        <v>519.05</v>
      </c>
      <c r="W23" s="36">
        <f t="shared" si="17"/>
        <v>0</v>
      </c>
      <c r="X23" s="6">
        <f t="shared" si="18"/>
        <v>7415</v>
      </c>
    </row>
    <row r="24" spans="3:24" ht="15">
      <c r="C24" s="1"/>
      <c r="D24" s="11">
        <v>2008</v>
      </c>
      <c r="E24" s="2">
        <v>7533</v>
      </c>
      <c r="F24" s="16">
        <v>0.7</v>
      </c>
      <c r="G24" s="2">
        <v>29.3</v>
      </c>
      <c r="H24" s="2">
        <v>20.9</v>
      </c>
      <c r="I24" s="2">
        <v>18.1</v>
      </c>
      <c r="J24" s="2">
        <v>15.1</v>
      </c>
      <c r="K24" s="2">
        <v>9.899999999999991</v>
      </c>
      <c r="L24" s="2">
        <v>6.7</v>
      </c>
      <c r="O24" s="1"/>
      <c r="P24" s="11">
        <v>2008</v>
      </c>
      <c r="Q24" s="4">
        <f t="shared" si="11"/>
        <v>2207.169</v>
      </c>
      <c r="R24" s="4">
        <f t="shared" si="12"/>
        <v>1574.397</v>
      </c>
      <c r="S24" s="4">
        <f t="shared" si="13"/>
        <v>1363.4730000000002</v>
      </c>
      <c r="T24" s="4">
        <f t="shared" si="14"/>
        <v>1137.483</v>
      </c>
      <c r="U24" s="4">
        <f t="shared" si="15"/>
        <v>745.7669999999994</v>
      </c>
      <c r="V24" s="4">
        <f t="shared" si="16"/>
        <v>504.711</v>
      </c>
      <c r="W24" s="36">
        <f t="shared" si="17"/>
        <v>0</v>
      </c>
      <c r="X24" s="6">
        <f t="shared" si="18"/>
        <v>7533</v>
      </c>
    </row>
    <row r="25" spans="3:24" ht="15">
      <c r="C25" s="1"/>
      <c r="D25" s="11">
        <v>2007</v>
      </c>
      <c r="E25" s="2">
        <v>8179</v>
      </c>
      <c r="F25" s="16">
        <v>0.7</v>
      </c>
      <c r="G25" s="2">
        <v>28.5</v>
      </c>
      <c r="H25" s="2">
        <v>21.4</v>
      </c>
      <c r="I25" s="2">
        <v>18.7</v>
      </c>
      <c r="J25" s="2">
        <v>14.4</v>
      </c>
      <c r="K25" s="2">
        <v>10</v>
      </c>
      <c r="L25" s="2">
        <v>7</v>
      </c>
      <c r="O25" s="1"/>
      <c r="P25" s="11">
        <v>2007</v>
      </c>
      <c r="Q25" s="4">
        <f t="shared" si="11"/>
        <v>2331.015</v>
      </c>
      <c r="R25" s="4">
        <f t="shared" si="12"/>
        <v>1750.3059999999998</v>
      </c>
      <c r="S25" s="4">
        <f t="shared" si="13"/>
        <v>1529.473</v>
      </c>
      <c r="T25" s="4">
        <f t="shared" si="14"/>
        <v>1177.776</v>
      </c>
      <c r="U25" s="4">
        <f t="shared" si="15"/>
        <v>817.9</v>
      </c>
      <c r="V25" s="4">
        <f t="shared" si="16"/>
        <v>572.53</v>
      </c>
      <c r="W25" s="36">
        <f t="shared" si="17"/>
        <v>0</v>
      </c>
      <c r="X25" s="6">
        <f t="shared" si="18"/>
        <v>8179</v>
      </c>
    </row>
    <row r="26" spans="3:24" ht="15">
      <c r="C26" s="1"/>
      <c r="D26" s="11">
        <v>2006</v>
      </c>
      <c r="E26" s="2">
        <v>8192</v>
      </c>
      <c r="F26" s="16">
        <v>0.8</v>
      </c>
      <c r="G26" s="2">
        <v>28.8</v>
      </c>
      <c r="H26" s="2">
        <v>20.4</v>
      </c>
      <c r="I26" s="2">
        <v>20.1</v>
      </c>
      <c r="J26" s="2">
        <v>14.5</v>
      </c>
      <c r="K26" s="2">
        <v>9.1</v>
      </c>
      <c r="L26" s="2">
        <v>7.1</v>
      </c>
      <c r="O26" s="1"/>
      <c r="P26" s="11">
        <v>2006</v>
      </c>
      <c r="Q26" s="4">
        <f t="shared" si="11"/>
        <v>2359.2960000000003</v>
      </c>
      <c r="R26" s="4">
        <f t="shared" si="12"/>
        <v>1671.168</v>
      </c>
      <c r="S26" s="4">
        <f t="shared" si="13"/>
        <v>1646.592</v>
      </c>
      <c r="T26" s="4">
        <f t="shared" si="14"/>
        <v>1187.84</v>
      </c>
      <c r="U26" s="4">
        <f t="shared" si="15"/>
        <v>745.472</v>
      </c>
      <c r="V26" s="4">
        <f t="shared" si="16"/>
        <v>581.632</v>
      </c>
      <c r="W26" s="36">
        <f t="shared" si="17"/>
        <v>0</v>
      </c>
      <c r="X26" s="6">
        <f t="shared" si="18"/>
        <v>8192</v>
      </c>
    </row>
    <row r="27" spans="3:24" ht="15">
      <c r="C27" s="1"/>
      <c r="D27" s="11">
        <v>2005</v>
      </c>
      <c r="E27" s="2">
        <v>8195</v>
      </c>
      <c r="F27" s="16">
        <v>0.8</v>
      </c>
      <c r="G27" s="2">
        <v>27.6</v>
      </c>
      <c r="H27" s="2">
        <v>20.6</v>
      </c>
      <c r="I27" s="2">
        <v>19.7</v>
      </c>
      <c r="J27" s="2">
        <v>15.2</v>
      </c>
      <c r="K27" s="2">
        <v>10.2</v>
      </c>
      <c r="L27" s="2">
        <v>6.7</v>
      </c>
      <c r="O27" s="1"/>
      <c r="P27" s="11">
        <v>2005</v>
      </c>
      <c r="Q27" s="4">
        <f t="shared" si="11"/>
        <v>2261.82</v>
      </c>
      <c r="R27" s="4">
        <f t="shared" si="12"/>
        <v>1688.17</v>
      </c>
      <c r="S27" s="4">
        <f t="shared" si="13"/>
        <v>1614.415</v>
      </c>
      <c r="T27" s="4">
        <f t="shared" si="14"/>
        <v>1245.64</v>
      </c>
      <c r="U27" s="4">
        <f t="shared" si="15"/>
        <v>835.89</v>
      </c>
      <c r="V27" s="4">
        <f t="shared" si="16"/>
        <v>549.065</v>
      </c>
      <c r="W27" s="36">
        <f t="shared" si="17"/>
        <v>0</v>
      </c>
      <c r="X27" s="6">
        <f t="shared" si="18"/>
        <v>8195</v>
      </c>
    </row>
    <row r="28" spans="3:24" ht="15">
      <c r="C28" s="1"/>
      <c r="D28" s="11">
        <v>2004</v>
      </c>
      <c r="E28" s="2">
        <v>8333</v>
      </c>
      <c r="F28" s="16">
        <v>0.8</v>
      </c>
      <c r="G28" s="2">
        <v>25.8</v>
      </c>
      <c r="H28" s="2">
        <v>19.3</v>
      </c>
      <c r="I28" s="2">
        <v>20.5</v>
      </c>
      <c r="J28" s="2">
        <v>16.7</v>
      </c>
      <c r="K28" s="2">
        <v>10.6</v>
      </c>
      <c r="L28" s="2">
        <v>7.1</v>
      </c>
      <c r="O28" s="1"/>
      <c r="P28" s="11">
        <v>2004</v>
      </c>
      <c r="Q28" s="4">
        <f t="shared" si="11"/>
        <v>2149.9139999999998</v>
      </c>
      <c r="R28" s="4">
        <f t="shared" si="12"/>
        <v>1608.269</v>
      </c>
      <c r="S28" s="4">
        <f t="shared" si="13"/>
        <v>1708.265</v>
      </c>
      <c r="T28" s="4">
        <f t="shared" si="14"/>
        <v>1391.611</v>
      </c>
      <c r="U28" s="4">
        <f t="shared" si="15"/>
        <v>883.298</v>
      </c>
      <c r="V28" s="4">
        <f t="shared" si="16"/>
        <v>591.6429999999999</v>
      </c>
      <c r="W28" s="36">
        <f t="shared" si="17"/>
        <v>0</v>
      </c>
      <c r="X28" s="6">
        <f t="shared" si="18"/>
        <v>8333</v>
      </c>
    </row>
    <row r="29" spans="3:24" ht="15">
      <c r="C29" s="1"/>
      <c r="D29" s="11">
        <v>2003</v>
      </c>
      <c r="E29" s="2">
        <v>9130</v>
      </c>
      <c r="F29" s="16">
        <v>0.9</v>
      </c>
      <c r="G29" s="2">
        <v>25.5</v>
      </c>
      <c r="H29" s="2">
        <v>18.7</v>
      </c>
      <c r="I29" s="2">
        <v>19.6</v>
      </c>
      <c r="J29" s="2">
        <v>16</v>
      </c>
      <c r="K29" s="2">
        <v>11.5</v>
      </c>
      <c r="L29" s="2">
        <v>8.7</v>
      </c>
      <c r="O29" s="1"/>
      <c r="P29" s="11">
        <v>2003</v>
      </c>
      <c r="Q29" s="4">
        <f t="shared" si="11"/>
        <v>2328.15</v>
      </c>
      <c r="R29" s="4">
        <f t="shared" si="12"/>
        <v>1707.31</v>
      </c>
      <c r="S29" s="4">
        <f t="shared" si="13"/>
        <v>1789.48</v>
      </c>
      <c r="T29" s="4">
        <f t="shared" si="14"/>
        <v>1460.8</v>
      </c>
      <c r="U29" s="4">
        <f t="shared" si="15"/>
        <v>1049.95</v>
      </c>
      <c r="V29" s="4">
        <f t="shared" si="16"/>
        <v>794.31</v>
      </c>
      <c r="W29" s="36">
        <f t="shared" si="17"/>
        <v>0</v>
      </c>
      <c r="X29" s="6">
        <f t="shared" si="18"/>
        <v>9130</v>
      </c>
    </row>
    <row r="30" spans="3:24" ht="15">
      <c r="C30" s="1"/>
      <c r="D30" s="11">
        <v>2002</v>
      </c>
      <c r="E30" s="2">
        <v>9973</v>
      </c>
      <c r="F30" s="16">
        <v>1</v>
      </c>
      <c r="G30" s="2">
        <v>26</v>
      </c>
      <c r="H30" s="2">
        <v>19.5</v>
      </c>
      <c r="I30" s="2">
        <v>19.6</v>
      </c>
      <c r="J30" s="2">
        <v>15.9</v>
      </c>
      <c r="K30" s="2">
        <v>10.4</v>
      </c>
      <c r="L30" s="2">
        <v>8.6</v>
      </c>
      <c r="O30" s="1"/>
      <c r="P30" s="11">
        <v>2002</v>
      </c>
      <c r="Q30" s="4">
        <f t="shared" si="11"/>
        <v>2592.98</v>
      </c>
      <c r="R30" s="4">
        <f t="shared" si="12"/>
        <v>1944.735</v>
      </c>
      <c r="S30" s="4">
        <f t="shared" si="13"/>
        <v>1954.708</v>
      </c>
      <c r="T30" s="4">
        <f t="shared" si="14"/>
        <v>1585.707</v>
      </c>
      <c r="U30" s="4">
        <f t="shared" si="15"/>
        <v>1037.192</v>
      </c>
      <c r="V30" s="4">
        <f t="shared" si="16"/>
        <v>857.678</v>
      </c>
      <c r="W30" s="36">
        <f t="shared" si="17"/>
        <v>0</v>
      </c>
      <c r="X30" s="6">
        <f t="shared" si="18"/>
        <v>9973</v>
      </c>
    </row>
    <row r="31" spans="3:24" ht="15">
      <c r="C31" s="1"/>
      <c r="D31" s="11">
        <v>2001</v>
      </c>
      <c r="E31" s="2">
        <v>8667</v>
      </c>
      <c r="F31" s="16">
        <v>1.1</v>
      </c>
      <c r="G31" s="2">
        <v>25.6</v>
      </c>
      <c r="H31" s="2">
        <v>19.1</v>
      </c>
      <c r="I31" s="2">
        <v>19.6</v>
      </c>
      <c r="J31" s="2">
        <v>16.4</v>
      </c>
      <c r="K31" s="2">
        <v>11.1</v>
      </c>
      <c r="L31" s="2">
        <v>8.2</v>
      </c>
      <c r="O31" s="1"/>
      <c r="P31" s="11">
        <v>2002</v>
      </c>
      <c r="Q31" s="4">
        <f aca="true" t="shared" si="19" ref="Q31:W31">G31*$E31/100</f>
        <v>2218.752</v>
      </c>
      <c r="R31" s="4">
        <f t="shared" si="19"/>
        <v>1655.3970000000002</v>
      </c>
      <c r="S31" s="4">
        <f t="shared" si="19"/>
        <v>1698.7320000000002</v>
      </c>
      <c r="T31" s="4">
        <f t="shared" si="19"/>
        <v>1421.388</v>
      </c>
      <c r="U31" s="4">
        <f t="shared" si="19"/>
        <v>962.0369999999999</v>
      </c>
      <c r="V31" s="4">
        <f t="shared" si="19"/>
        <v>710.694</v>
      </c>
      <c r="W31" s="36">
        <f t="shared" si="19"/>
        <v>0</v>
      </c>
      <c r="X31" s="6">
        <f>E31</f>
        <v>8667</v>
      </c>
    </row>
    <row r="33" spans="3:24" ht="15">
      <c r="C33" s="1"/>
      <c r="G33" s="2" t="s">
        <v>1</v>
      </c>
      <c r="H33" s="2" t="s">
        <v>2</v>
      </c>
      <c r="I33" s="2" t="s">
        <v>3</v>
      </c>
      <c r="J33" s="2" t="s">
        <v>4</v>
      </c>
      <c r="K33" s="2" t="s">
        <v>5</v>
      </c>
      <c r="L33" s="2" t="s">
        <v>7</v>
      </c>
      <c r="M33" s="2" t="s">
        <v>8</v>
      </c>
      <c r="O33" s="1"/>
      <c r="Q33" s="2" t="s">
        <v>18</v>
      </c>
      <c r="R33" s="2" t="s">
        <v>2</v>
      </c>
      <c r="S33" s="2" t="s">
        <v>3</v>
      </c>
      <c r="T33" s="2" t="s">
        <v>4</v>
      </c>
      <c r="U33" s="2" t="s">
        <v>5</v>
      </c>
      <c r="V33" s="2" t="s">
        <v>7</v>
      </c>
      <c r="W33" s="2" t="s">
        <v>8</v>
      </c>
      <c r="X33" s="2" t="s">
        <v>15</v>
      </c>
    </row>
    <row r="34" spans="3:15" ht="15">
      <c r="C34" s="1" t="s">
        <v>12</v>
      </c>
      <c r="O34" s="1" t="s">
        <v>12</v>
      </c>
    </row>
    <row r="35" spans="3:24" ht="15">
      <c r="C35" s="1"/>
      <c r="D35" s="11">
        <v>2010</v>
      </c>
      <c r="E35" s="2">
        <v>10250</v>
      </c>
      <c r="F35" s="16">
        <v>0.9</v>
      </c>
      <c r="G35" s="2">
        <v>27.5</v>
      </c>
      <c r="H35" s="2">
        <v>22.4</v>
      </c>
      <c r="I35" s="2">
        <v>19.5</v>
      </c>
      <c r="J35" s="2">
        <v>14.4</v>
      </c>
      <c r="K35" s="2">
        <v>9</v>
      </c>
      <c r="L35" s="2">
        <v>7.2</v>
      </c>
      <c r="O35" s="1"/>
      <c r="P35" s="11">
        <v>2010</v>
      </c>
      <c r="Q35" s="4">
        <f aca="true" t="shared" si="20" ref="Q35:Q43">G35*$E35/100</f>
        <v>2818.75</v>
      </c>
      <c r="R35" s="4">
        <f aca="true" t="shared" si="21" ref="R35:R43">H35*$E35/100</f>
        <v>2295.9999999999995</v>
      </c>
      <c r="S35" s="4">
        <f aca="true" t="shared" si="22" ref="S35:S43">I35*$E35/100</f>
        <v>1998.75</v>
      </c>
      <c r="T35" s="4">
        <f aca="true" t="shared" si="23" ref="T35:T43">J35*$E35/100</f>
        <v>1476</v>
      </c>
      <c r="U35" s="4">
        <f aca="true" t="shared" si="24" ref="U35:U43">K35*$E35/100</f>
        <v>922.5</v>
      </c>
      <c r="V35" s="4">
        <f aca="true" t="shared" si="25" ref="V35:V43">L35*$E35/100</f>
        <v>738</v>
      </c>
      <c r="W35" s="4">
        <f aca="true" t="shared" si="26" ref="W35:W43">M35*$E35/100</f>
        <v>0</v>
      </c>
      <c r="X35" s="6">
        <f aca="true" t="shared" si="27" ref="X35:X43">E35</f>
        <v>10250</v>
      </c>
    </row>
    <row r="36" spans="3:24" ht="15">
      <c r="C36" s="1"/>
      <c r="D36" s="11">
        <v>2009</v>
      </c>
      <c r="E36" s="2">
        <v>9694</v>
      </c>
      <c r="F36" s="16">
        <v>0.8</v>
      </c>
      <c r="G36" s="2">
        <v>26.9</v>
      </c>
      <c r="H36" s="2">
        <v>22.3</v>
      </c>
      <c r="I36" s="2">
        <v>20.2</v>
      </c>
      <c r="J36" s="2">
        <v>14.1</v>
      </c>
      <c r="K36" s="2">
        <v>9.3</v>
      </c>
      <c r="L36" s="2">
        <v>7.2</v>
      </c>
      <c r="O36" s="1"/>
      <c r="P36" s="11">
        <v>2009</v>
      </c>
      <c r="Q36" s="4">
        <f t="shared" si="20"/>
        <v>2607.6859999999997</v>
      </c>
      <c r="R36" s="4">
        <f t="shared" si="21"/>
        <v>2161.762</v>
      </c>
      <c r="S36" s="4">
        <f t="shared" si="22"/>
        <v>1958.1879999999999</v>
      </c>
      <c r="T36" s="4">
        <f t="shared" si="23"/>
        <v>1366.854</v>
      </c>
      <c r="U36" s="4">
        <f t="shared" si="24"/>
        <v>901.5420000000001</v>
      </c>
      <c r="V36" s="4">
        <f t="shared" si="25"/>
        <v>697.9680000000001</v>
      </c>
      <c r="W36" s="4">
        <f t="shared" si="26"/>
        <v>0</v>
      </c>
      <c r="X36" s="6">
        <f t="shared" si="27"/>
        <v>9694</v>
      </c>
    </row>
    <row r="37" spans="3:24" ht="15">
      <c r="C37" s="1"/>
      <c r="D37" s="11">
        <v>2008</v>
      </c>
      <c r="E37" s="2">
        <v>9247</v>
      </c>
      <c r="F37" s="16">
        <v>0.8</v>
      </c>
      <c r="G37" s="2">
        <v>27.5</v>
      </c>
      <c r="H37" s="2">
        <v>21.2</v>
      </c>
      <c r="I37" s="2">
        <v>19.4</v>
      </c>
      <c r="J37" s="2">
        <v>15.4</v>
      </c>
      <c r="K37" s="2">
        <v>9.7</v>
      </c>
      <c r="L37" s="2">
        <v>6.8</v>
      </c>
      <c r="O37" s="1"/>
      <c r="P37" s="11">
        <v>2008</v>
      </c>
      <c r="Q37" s="4">
        <f t="shared" si="20"/>
        <v>2542.925</v>
      </c>
      <c r="R37" s="4">
        <f t="shared" si="21"/>
        <v>1960.364</v>
      </c>
      <c r="S37" s="4">
        <f t="shared" si="22"/>
        <v>1793.918</v>
      </c>
      <c r="T37" s="4">
        <f t="shared" si="23"/>
        <v>1424.0380000000002</v>
      </c>
      <c r="U37" s="4">
        <f t="shared" si="24"/>
        <v>896.959</v>
      </c>
      <c r="V37" s="4">
        <f t="shared" si="25"/>
        <v>628.7959999999999</v>
      </c>
      <c r="W37" s="4">
        <f t="shared" si="26"/>
        <v>0</v>
      </c>
      <c r="X37" s="6">
        <f t="shared" si="27"/>
        <v>9247</v>
      </c>
    </row>
    <row r="38" spans="3:24" ht="15">
      <c r="C38" s="1"/>
      <c r="D38" s="11">
        <v>2007</v>
      </c>
      <c r="E38" s="2">
        <v>9131</v>
      </c>
      <c r="F38" s="16">
        <v>0.8</v>
      </c>
      <c r="G38" s="2">
        <v>27.5</v>
      </c>
      <c r="H38" s="2">
        <v>21.8</v>
      </c>
      <c r="I38" s="2">
        <v>19.4</v>
      </c>
      <c r="J38" s="2">
        <v>15.2</v>
      </c>
      <c r="K38" s="2">
        <v>9.5</v>
      </c>
      <c r="L38" s="2">
        <v>6.6</v>
      </c>
      <c r="O38" s="1"/>
      <c r="P38" s="11">
        <v>2007</v>
      </c>
      <c r="Q38" s="4">
        <f t="shared" si="20"/>
        <v>2511.025</v>
      </c>
      <c r="R38" s="4">
        <f t="shared" si="21"/>
        <v>1990.5580000000002</v>
      </c>
      <c r="S38" s="4">
        <f t="shared" si="22"/>
        <v>1771.414</v>
      </c>
      <c r="T38" s="4">
        <f t="shared" si="23"/>
        <v>1387.9119999999998</v>
      </c>
      <c r="U38" s="4">
        <f t="shared" si="24"/>
        <v>867.445</v>
      </c>
      <c r="V38" s="4">
        <f t="shared" si="25"/>
        <v>602.646</v>
      </c>
      <c r="W38" s="4">
        <f t="shared" si="26"/>
        <v>0</v>
      </c>
      <c r="X38" s="6">
        <f t="shared" si="27"/>
        <v>9131</v>
      </c>
    </row>
    <row r="39" spans="3:24" ht="15">
      <c r="C39" s="1"/>
      <c r="D39" s="11">
        <v>2006</v>
      </c>
      <c r="E39" s="2">
        <v>9021</v>
      </c>
      <c r="F39" s="16">
        <v>0.8</v>
      </c>
      <c r="G39" s="2">
        <v>27.4</v>
      </c>
      <c r="H39" s="2">
        <v>21.7</v>
      </c>
      <c r="I39" s="2">
        <v>19.1</v>
      </c>
      <c r="J39" s="2">
        <v>15.5</v>
      </c>
      <c r="K39" s="2">
        <v>9.5</v>
      </c>
      <c r="L39" s="2">
        <v>6.8</v>
      </c>
      <c r="O39" s="1"/>
      <c r="P39" s="11">
        <v>2006</v>
      </c>
      <c r="Q39" s="4">
        <f t="shared" si="20"/>
        <v>2471.754</v>
      </c>
      <c r="R39" s="4">
        <f t="shared" si="21"/>
        <v>1957.5569999999998</v>
      </c>
      <c r="S39" s="4">
        <f t="shared" si="22"/>
        <v>1723.011</v>
      </c>
      <c r="T39" s="4">
        <f t="shared" si="23"/>
        <v>1398.255</v>
      </c>
      <c r="U39" s="4">
        <f t="shared" si="24"/>
        <v>856.995</v>
      </c>
      <c r="V39" s="4">
        <f t="shared" si="25"/>
        <v>613.428</v>
      </c>
      <c r="W39" s="4">
        <f t="shared" si="26"/>
        <v>0</v>
      </c>
      <c r="X39" s="6">
        <f t="shared" si="27"/>
        <v>9021</v>
      </c>
    </row>
    <row r="40" spans="3:24" ht="15">
      <c r="C40" s="1"/>
      <c r="D40" s="11">
        <v>2005</v>
      </c>
      <c r="E40" s="2">
        <v>8394</v>
      </c>
      <c r="F40" s="16">
        <v>0.8</v>
      </c>
      <c r="G40" s="2">
        <v>26.6</v>
      </c>
      <c r="H40" s="2">
        <v>20.7</v>
      </c>
      <c r="I40" s="2">
        <v>19.9</v>
      </c>
      <c r="J40" s="2">
        <v>15.9</v>
      </c>
      <c r="K40" s="2">
        <v>9.8</v>
      </c>
      <c r="L40" s="2">
        <v>7.1</v>
      </c>
      <c r="O40" s="1"/>
      <c r="P40" s="11">
        <v>2005</v>
      </c>
      <c r="Q40" s="4">
        <f t="shared" si="20"/>
        <v>2232.804</v>
      </c>
      <c r="R40" s="4">
        <f t="shared" si="21"/>
        <v>1737.558</v>
      </c>
      <c r="S40" s="4">
        <f t="shared" si="22"/>
        <v>1670.4059999999997</v>
      </c>
      <c r="T40" s="4">
        <f t="shared" si="23"/>
        <v>1334.646</v>
      </c>
      <c r="U40" s="4">
        <f t="shared" si="24"/>
        <v>822.6120000000001</v>
      </c>
      <c r="V40" s="4">
        <f t="shared" si="25"/>
        <v>595.9739999999999</v>
      </c>
      <c r="W40" s="4">
        <f t="shared" si="26"/>
        <v>0</v>
      </c>
      <c r="X40" s="6">
        <f t="shared" si="27"/>
        <v>8394</v>
      </c>
    </row>
    <row r="41" spans="3:24" ht="15">
      <c r="C41" s="1"/>
      <c r="D41" s="11">
        <v>2004</v>
      </c>
      <c r="E41" s="2">
        <v>8278</v>
      </c>
      <c r="F41" s="16">
        <v>0.8</v>
      </c>
      <c r="G41" s="2">
        <v>26.9</v>
      </c>
      <c r="H41" s="2">
        <v>21.3</v>
      </c>
      <c r="I41" s="2">
        <v>19.1</v>
      </c>
      <c r="J41" s="2">
        <v>15.2</v>
      </c>
      <c r="K41" s="2">
        <v>9.5</v>
      </c>
      <c r="L41" s="2">
        <v>8</v>
      </c>
      <c r="O41" s="1"/>
      <c r="P41" s="11">
        <v>2004</v>
      </c>
      <c r="Q41" s="4">
        <f t="shared" si="20"/>
        <v>2226.7819999999997</v>
      </c>
      <c r="R41" s="4">
        <f t="shared" si="21"/>
        <v>1763.214</v>
      </c>
      <c r="S41" s="4">
        <f t="shared" si="22"/>
        <v>1581.0980000000002</v>
      </c>
      <c r="T41" s="4">
        <f t="shared" si="23"/>
        <v>1258.2559999999999</v>
      </c>
      <c r="U41" s="4">
        <f t="shared" si="24"/>
        <v>786.41</v>
      </c>
      <c r="V41" s="4">
        <f t="shared" si="25"/>
        <v>662.24</v>
      </c>
      <c r="W41" s="4">
        <f t="shared" si="26"/>
        <v>0</v>
      </c>
      <c r="X41" s="6">
        <f t="shared" si="27"/>
        <v>8278</v>
      </c>
    </row>
    <row r="42" spans="3:24" ht="15">
      <c r="C42" s="1"/>
      <c r="D42" s="11">
        <v>2003</v>
      </c>
      <c r="E42" s="2">
        <v>7727</v>
      </c>
      <c r="F42" s="16">
        <v>0.7</v>
      </c>
      <c r="G42" s="2">
        <v>25.7</v>
      </c>
      <c r="H42" s="2">
        <v>21.8</v>
      </c>
      <c r="I42" s="2">
        <v>18.8</v>
      </c>
      <c r="J42" s="2">
        <v>14.6</v>
      </c>
      <c r="K42" s="2">
        <v>10.7</v>
      </c>
      <c r="L42" s="2">
        <v>8.4</v>
      </c>
      <c r="O42" s="1"/>
      <c r="P42" s="11">
        <v>2003</v>
      </c>
      <c r="Q42" s="4">
        <f t="shared" si="20"/>
        <v>1985.839</v>
      </c>
      <c r="R42" s="4">
        <f t="shared" si="21"/>
        <v>1684.486</v>
      </c>
      <c r="S42" s="4">
        <f t="shared" si="22"/>
        <v>1452.6760000000002</v>
      </c>
      <c r="T42" s="4">
        <f t="shared" si="23"/>
        <v>1128.142</v>
      </c>
      <c r="U42" s="4">
        <f t="shared" si="24"/>
        <v>826.789</v>
      </c>
      <c r="V42" s="4">
        <f t="shared" si="25"/>
        <v>649.068</v>
      </c>
      <c r="W42" s="4">
        <f t="shared" si="26"/>
        <v>0</v>
      </c>
      <c r="X42" s="6">
        <f t="shared" si="27"/>
        <v>7727</v>
      </c>
    </row>
    <row r="43" spans="3:24" ht="15">
      <c r="C43" s="1"/>
      <c r="D43" s="11">
        <v>2002</v>
      </c>
      <c r="E43" s="2">
        <v>7787</v>
      </c>
      <c r="F43" s="16">
        <v>0.8</v>
      </c>
      <c r="G43" s="2">
        <v>26.6</v>
      </c>
      <c r="H43" s="2">
        <v>21.7</v>
      </c>
      <c r="I43" s="2">
        <v>18.9</v>
      </c>
      <c r="J43" s="2">
        <v>13.7</v>
      </c>
      <c r="K43" s="2">
        <v>9.2</v>
      </c>
      <c r="L43" s="2">
        <v>9.9</v>
      </c>
      <c r="O43" s="1"/>
      <c r="P43" s="11">
        <v>2002</v>
      </c>
      <c r="Q43" s="4">
        <f t="shared" si="20"/>
        <v>2071.342</v>
      </c>
      <c r="R43" s="4">
        <f t="shared" si="21"/>
        <v>1689.779</v>
      </c>
      <c r="S43" s="4">
        <f t="shared" si="22"/>
        <v>1471.743</v>
      </c>
      <c r="T43" s="4">
        <f t="shared" si="23"/>
        <v>1066.819</v>
      </c>
      <c r="U43" s="4">
        <f t="shared" si="24"/>
        <v>716.404</v>
      </c>
      <c r="V43" s="4">
        <f t="shared" si="25"/>
        <v>770.913</v>
      </c>
      <c r="W43" s="4">
        <f t="shared" si="26"/>
        <v>0</v>
      </c>
      <c r="X43" s="6">
        <f t="shared" si="27"/>
        <v>7787</v>
      </c>
    </row>
    <row r="44" spans="3:24" ht="15">
      <c r="C44" s="1"/>
      <c r="D44" s="11">
        <v>2001</v>
      </c>
      <c r="E44" s="2">
        <v>5847</v>
      </c>
      <c r="F44" s="16">
        <v>0.7</v>
      </c>
      <c r="G44" s="2">
        <v>27.2</v>
      </c>
      <c r="H44" s="2">
        <v>22.4</v>
      </c>
      <c r="I44" s="2">
        <v>19.1</v>
      </c>
      <c r="J44" s="2">
        <v>13.4</v>
      </c>
      <c r="K44" s="2">
        <v>8.9</v>
      </c>
      <c r="L44" s="2">
        <v>9</v>
      </c>
      <c r="O44" s="1"/>
      <c r="P44" s="11">
        <v>2002</v>
      </c>
      <c r="Q44" s="4">
        <f aca="true" t="shared" si="28" ref="Q44:W44">G44*$E44/100</f>
        <v>1590.384</v>
      </c>
      <c r="R44" s="4">
        <f t="shared" si="28"/>
        <v>1309.7279999999998</v>
      </c>
      <c r="S44" s="4">
        <f t="shared" si="28"/>
        <v>1116.777</v>
      </c>
      <c r="T44" s="4">
        <f t="shared" si="28"/>
        <v>783.498</v>
      </c>
      <c r="U44" s="4">
        <f t="shared" si="28"/>
        <v>520.383</v>
      </c>
      <c r="V44" s="4">
        <f t="shared" si="28"/>
        <v>526.23</v>
      </c>
      <c r="W44" s="4">
        <f t="shared" si="28"/>
        <v>0</v>
      </c>
      <c r="X44" s="6">
        <f>E44</f>
        <v>5847</v>
      </c>
    </row>
    <row r="47" spans="3:24" ht="15">
      <c r="C47" s="1"/>
      <c r="G47" s="2" t="s">
        <v>1</v>
      </c>
      <c r="H47" s="2" t="s">
        <v>2</v>
      </c>
      <c r="I47" s="2" t="s">
        <v>3</v>
      </c>
      <c r="J47" s="2" t="s">
        <v>4</v>
      </c>
      <c r="K47" s="2" t="s">
        <v>5</v>
      </c>
      <c r="L47" s="2" t="s">
        <v>7</v>
      </c>
      <c r="M47" s="2" t="s">
        <v>8</v>
      </c>
      <c r="O47" s="1"/>
      <c r="Q47" s="2" t="s">
        <v>18</v>
      </c>
      <c r="R47" s="2" t="s">
        <v>2</v>
      </c>
      <c r="S47" s="2" t="s">
        <v>3</v>
      </c>
      <c r="T47" s="2" t="s">
        <v>4</v>
      </c>
      <c r="U47" s="2" t="s">
        <v>5</v>
      </c>
      <c r="V47" s="2" t="s">
        <v>7</v>
      </c>
      <c r="W47" s="2" t="s">
        <v>8</v>
      </c>
      <c r="X47" s="2" t="s">
        <v>15</v>
      </c>
    </row>
    <row r="48" spans="3:15" ht="15">
      <c r="C48" s="1" t="s">
        <v>13</v>
      </c>
      <c r="O48" s="1" t="s">
        <v>13</v>
      </c>
    </row>
    <row r="49" spans="3:24" ht="15">
      <c r="C49" s="1"/>
      <c r="D49" s="11">
        <v>2010</v>
      </c>
      <c r="E49" s="2">
        <v>112847</v>
      </c>
      <c r="F49" s="16">
        <v>9.4</v>
      </c>
      <c r="G49" s="2">
        <v>33.7</v>
      </c>
      <c r="H49" s="2">
        <v>17.4</v>
      </c>
      <c r="I49" s="2">
        <v>14.3</v>
      </c>
      <c r="J49" s="2">
        <v>11.4</v>
      </c>
      <c r="K49" s="2">
        <v>9.100000000000009</v>
      </c>
      <c r="L49" s="2">
        <v>14.1</v>
      </c>
      <c r="O49" s="1"/>
      <c r="P49" s="11">
        <v>2010</v>
      </c>
      <c r="Q49" s="4">
        <f aca="true" t="shared" si="29" ref="Q49:W57">G49*$E49/100</f>
        <v>38029.439000000006</v>
      </c>
      <c r="R49" s="4">
        <f t="shared" si="29"/>
        <v>19635.377999999997</v>
      </c>
      <c r="S49" s="4">
        <f t="shared" si="29"/>
        <v>16137.121000000001</v>
      </c>
      <c r="T49" s="4">
        <f t="shared" si="29"/>
        <v>12864.558</v>
      </c>
      <c r="U49" s="4">
        <f t="shared" si="29"/>
        <v>10269.07700000001</v>
      </c>
      <c r="V49" s="4">
        <f t="shared" si="29"/>
        <v>15911.427</v>
      </c>
      <c r="W49" s="4">
        <f t="shared" si="29"/>
        <v>0</v>
      </c>
      <c r="X49" s="6">
        <f aca="true" t="shared" si="30" ref="X49:X57">E49</f>
        <v>112847</v>
      </c>
    </row>
    <row r="50" spans="3:24" ht="15">
      <c r="C50" s="1"/>
      <c r="D50" s="11">
        <v>2009</v>
      </c>
      <c r="E50" s="2">
        <v>103312</v>
      </c>
      <c r="F50" s="16">
        <v>8.8</v>
      </c>
      <c r="G50" s="2">
        <v>33.3</v>
      </c>
      <c r="H50" s="2">
        <v>16.7</v>
      </c>
      <c r="I50" s="2">
        <v>14.1</v>
      </c>
      <c r="J50" s="2">
        <v>12.1</v>
      </c>
      <c r="K50" s="2">
        <v>9.5</v>
      </c>
      <c r="L50" s="2">
        <v>14.3</v>
      </c>
      <c r="O50" s="1"/>
      <c r="P50" s="11">
        <v>2009</v>
      </c>
      <c r="Q50" s="4">
        <f t="shared" si="29"/>
        <v>34402.89599999999</v>
      </c>
      <c r="R50" s="4">
        <f t="shared" si="29"/>
        <v>17253.104</v>
      </c>
      <c r="S50" s="4">
        <f t="shared" si="29"/>
        <v>14566.992</v>
      </c>
      <c r="T50" s="4">
        <f t="shared" si="29"/>
        <v>12500.752</v>
      </c>
      <c r="U50" s="4">
        <f t="shared" si="29"/>
        <v>9814.64</v>
      </c>
      <c r="V50" s="4">
        <f t="shared" si="29"/>
        <v>14773.616000000002</v>
      </c>
      <c r="W50" s="4">
        <f t="shared" si="29"/>
        <v>0</v>
      </c>
      <c r="X50" s="6">
        <f t="shared" si="30"/>
        <v>103312</v>
      </c>
    </row>
    <row r="51" spans="3:24" ht="15">
      <c r="C51" s="1"/>
      <c r="D51" s="11">
        <v>2008</v>
      </c>
      <c r="E51" s="2">
        <v>84613</v>
      </c>
      <c r="F51" s="16">
        <v>7.5</v>
      </c>
      <c r="G51" s="2">
        <v>30.8</v>
      </c>
      <c r="H51" s="2">
        <v>16.4</v>
      </c>
      <c r="I51" s="2">
        <v>14.5</v>
      </c>
      <c r="J51" s="2">
        <v>12.5</v>
      </c>
      <c r="K51" s="2">
        <v>10.1</v>
      </c>
      <c r="L51" s="2">
        <v>15.7</v>
      </c>
      <c r="O51" s="1"/>
      <c r="P51" s="11">
        <v>2008</v>
      </c>
      <c r="Q51" s="4">
        <f t="shared" si="29"/>
        <v>26060.804</v>
      </c>
      <c r="R51" s="4">
        <f t="shared" si="29"/>
        <v>13876.532</v>
      </c>
      <c r="S51" s="4">
        <f t="shared" si="29"/>
        <v>12268.885</v>
      </c>
      <c r="T51" s="4">
        <f t="shared" si="29"/>
        <v>10576.625</v>
      </c>
      <c r="U51" s="4">
        <f t="shared" si="29"/>
        <v>8545.912999999999</v>
      </c>
      <c r="V51" s="4">
        <f t="shared" si="29"/>
        <v>13284.240999999998</v>
      </c>
      <c r="W51" s="4">
        <f t="shared" si="29"/>
        <v>0</v>
      </c>
      <c r="X51" s="6">
        <f t="shared" si="30"/>
        <v>84613</v>
      </c>
    </row>
    <row r="52" spans="3:24" ht="15">
      <c r="C52" s="1"/>
      <c r="D52" s="11">
        <v>2007</v>
      </c>
      <c r="E52" s="2">
        <v>77387</v>
      </c>
      <c r="F52" s="16">
        <v>6.9</v>
      </c>
      <c r="G52" s="2">
        <v>29.7</v>
      </c>
      <c r="H52" s="2">
        <v>15.7</v>
      </c>
      <c r="I52" s="2">
        <v>14.2</v>
      </c>
      <c r="J52" s="2">
        <v>12.8</v>
      </c>
      <c r="K52" s="2">
        <v>10.9</v>
      </c>
      <c r="L52" s="2">
        <v>16.7</v>
      </c>
      <c r="O52" s="1"/>
      <c r="P52" s="11">
        <v>2007</v>
      </c>
      <c r="Q52" s="4">
        <f t="shared" si="29"/>
        <v>22983.939</v>
      </c>
      <c r="R52" s="4">
        <f t="shared" si="29"/>
        <v>12149.758999999998</v>
      </c>
      <c r="S52" s="4">
        <f t="shared" si="29"/>
        <v>10988.954</v>
      </c>
      <c r="T52" s="4">
        <f t="shared" si="29"/>
        <v>9905.536</v>
      </c>
      <c r="U52" s="4">
        <f t="shared" si="29"/>
        <v>8435.183</v>
      </c>
      <c r="V52" s="4">
        <f t="shared" si="29"/>
        <v>12923.628999999999</v>
      </c>
      <c r="W52" s="4">
        <f t="shared" si="29"/>
        <v>0</v>
      </c>
      <c r="X52" s="6">
        <f t="shared" si="30"/>
        <v>77387</v>
      </c>
    </row>
    <row r="53" spans="3:24" ht="15">
      <c r="C53" s="1"/>
      <c r="D53" s="11">
        <v>2006</v>
      </c>
      <c r="E53" s="2">
        <v>70805</v>
      </c>
      <c r="F53" s="16">
        <v>6.5</v>
      </c>
      <c r="G53" s="2">
        <v>30.3</v>
      </c>
      <c r="H53" s="2">
        <v>15.8</v>
      </c>
      <c r="I53" s="2">
        <v>14.5</v>
      </c>
      <c r="J53" s="2">
        <v>12.3</v>
      </c>
      <c r="K53" s="2">
        <v>10.4</v>
      </c>
      <c r="L53" s="2">
        <v>16.7</v>
      </c>
      <c r="O53" s="1"/>
      <c r="P53" s="11">
        <v>2006</v>
      </c>
      <c r="Q53" s="4">
        <f t="shared" si="29"/>
        <v>21453.915</v>
      </c>
      <c r="R53" s="4">
        <f t="shared" si="29"/>
        <v>11187.19</v>
      </c>
      <c r="S53" s="4">
        <f t="shared" si="29"/>
        <v>10266.725</v>
      </c>
      <c r="T53" s="4">
        <f t="shared" si="29"/>
        <v>8709.015</v>
      </c>
      <c r="U53" s="4">
        <f t="shared" si="29"/>
        <v>7363.72</v>
      </c>
      <c r="V53" s="4">
        <f t="shared" si="29"/>
        <v>11824.435</v>
      </c>
      <c r="W53" s="4">
        <f t="shared" si="29"/>
        <v>0</v>
      </c>
      <c r="X53" s="6">
        <f t="shared" si="30"/>
        <v>70805</v>
      </c>
    </row>
    <row r="54" spans="3:24" ht="15">
      <c r="C54" s="1"/>
      <c r="D54" s="11">
        <v>2005</v>
      </c>
      <c r="E54" s="2">
        <v>68178</v>
      </c>
      <c r="F54" s="16">
        <v>6.3</v>
      </c>
      <c r="G54" s="2">
        <v>29.7</v>
      </c>
      <c r="H54" s="2">
        <v>15.9</v>
      </c>
      <c r="I54" s="2">
        <v>14</v>
      </c>
      <c r="J54" s="2">
        <v>12.3</v>
      </c>
      <c r="K54" s="2">
        <v>10.7</v>
      </c>
      <c r="L54" s="2">
        <v>17.4</v>
      </c>
      <c r="O54" s="1"/>
      <c r="P54" s="11">
        <v>2005</v>
      </c>
      <c r="Q54" s="4">
        <f t="shared" si="29"/>
        <v>20248.865999999998</v>
      </c>
      <c r="R54" s="4">
        <f t="shared" si="29"/>
        <v>10840.302</v>
      </c>
      <c r="S54" s="4">
        <f t="shared" si="29"/>
        <v>9544.92</v>
      </c>
      <c r="T54" s="4">
        <f t="shared" si="29"/>
        <v>8385.894</v>
      </c>
      <c r="U54" s="4">
        <f t="shared" si="29"/>
        <v>7295.045999999999</v>
      </c>
      <c r="V54" s="4">
        <f t="shared" si="29"/>
        <v>11862.972</v>
      </c>
      <c r="W54" s="4">
        <f t="shared" si="29"/>
        <v>0</v>
      </c>
      <c r="X54" s="6">
        <f t="shared" si="30"/>
        <v>68178</v>
      </c>
    </row>
    <row r="55" spans="3:24" ht="15">
      <c r="C55" s="1"/>
      <c r="D55" s="11">
        <v>2004</v>
      </c>
      <c r="E55" s="2">
        <v>62098</v>
      </c>
      <c r="F55" s="16">
        <v>6</v>
      </c>
      <c r="G55" s="2">
        <v>26.5</v>
      </c>
      <c r="H55" s="2">
        <v>15.4</v>
      </c>
      <c r="I55" s="2">
        <v>14.5</v>
      </c>
      <c r="J55" s="2">
        <v>13.3</v>
      </c>
      <c r="K55" s="2">
        <v>11.2</v>
      </c>
      <c r="L55" s="2">
        <v>19.1</v>
      </c>
      <c r="O55" s="1"/>
      <c r="P55" s="11">
        <v>2004</v>
      </c>
      <c r="Q55" s="4">
        <f t="shared" si="29"/>
        <v>16455.97</v>
      </c>
      <c r="R55" s="4">
        <f t="shared" si="29"/>
        <v>9563.092</v>
      </c>
      <c r="S55" s="4">
        <f t="shared" si="29"/>
        <v>9004.21</v>
      </c>
      <c r="T55" s="4">
        <f t="shared" si="29"/>
        <v>8259.034</v>
      </c>
      <c r="U55" s="4">
        <f t="shared" si="29"/>
        <v>6954.976</v>
      </c>
      <c r="V55" s="4">
        <f t="shared" si="29"/>
        <v>11860.718</v>
      </c>
      <c r="W55" s="4">
        <f t="shared" si="29"/>
        <v>0</v>
      </c>
      <c r="X55" s="6">
        <f t="shared" si="30"/>
        <v>62098</v>
      </c>
    </row>
    <row r="56" spans="3:24" ht="15">
      <c r="C56" s="1"/>
      <c r="D56" s="11">
        <v>2003</v>
      </c>
      <c r="E56" s="2">
        <v>67212</v>
      </c>
      <c r="F56" s="16">
        <v>6.5</v>
      </c>
      <c r="G56" s="2">
        <v>26.5</v>
      </c>
      <c r="H56" s="2">
        <v>15.3</v>
      </c>
      <c r="I56" s="2">
        <v>14.5</v>
      </c>
      <c r="J56" s="2">
        <v>12.6</v>
      </c>
      <c r="K56" s="2">
        <v>11.2</v>
      </c>
      <c r="L56" s="2">
        <v>19.9</v>
      </c>
      <c r="O56" s="1"/>
      <c r="P56" s="11">
        <v>2003</v>
      </c>
      <c r="Q56" s="4">
        <f t="shared" si="29"/>
        <v>17811.18</v>
      </c>
      <c r="R56" s="4">
        <f t="shared" si="29"/>
        <v>10283.436000000002</v>
      </c>
      <c r="S56" s="4">
        <f t="shared" si="29"/>
        <v>9745.74</v>
      </c>
      <c r="T56" s="4">
        <f t="shared" si="29"/>
        <v>8468.712</v>
      </c>
      <c r="U56" s="4">
        <f t="shared" si="29"/>
        <v>7527.743999999999</v>
      </c>
      <c r="V56" s="4">
        <f t="shared" si="29"/>
        <v>13375.187999999998</v>
      </c>
      <c r="W56" s="4">
        <f t="shared" si="29"/>
        <v>0</v>
      </c>
      <c r="X56" s="6">
        <f t="shared" si="30"/>
        <v>67212</v>
      </c>
    </row>
    <row r="57" spans="3:24" ht="15">
      <c r="C57" s="1"/>
      <c r="D57" s="11">
        <v>2002</v>
      </c>
      <c r="E57" s="2">
        <v>67257</v>
      </c>
      <c r="F57" s="16">
        <v>6.8</v>
      </c>
      <c r="G57" s="7">
        <v>25.9</v>
      </c>
      <c r="H57" s="7">
        <v>14.2</v>
      </c>
      <c r="I57" s="7">
        <v>13.9</v>
      </c>
      <c r="J57" s="7">
        <v>12.6</v>
      </c>
      <c r="K57" s="7">
        <v>11.3</v>
      </c>
      <c r="L57" s="7">
        <v>22.1</v>
      </c>
      <c r="M57" s="7"/>
      <c r="O57" s="1"/>
      <c r="P57" s="11">
        <v>2002</v>
      </c>
      <c r="Q57" s="4">
        <f t="shared" si="29"/>
        <v>17419.563</v>
      </c>
      <c r="R57" s="4">
        <f t="shared" si="29"/>
        <v>9550.493999999999</v>
      </c>
      <c r="S57" s="4">
        <f t="shared" si="29"/>
        <v>9348.723</v>
      </c>
      <c r="T57" s="4">
        <f t="shared" si="29"/>
        <v>8474.382</v>
      </c>
      <c r="U57" s="4">
        <f t="shared" si="29"/>
        <v>7600.041000000001</v>
      </c>
      <c r="V57" s="4">
        <f t="shared" si="29"/>
        <v>14863.797000000002</v>
      </c>
      <c r="W57" s="4">
        <f t="shared" si="29"/>
        <v>0</v>
      </c>
      <c r="X57" s="6">
        <f t="shared" si="30"/>
        <v>67257</v>
      </c>
    </row>
    <row r="58" spans="3:24" ht="15">
      <c r="C58" s="1"/>
      <c r="D58" s="11">
        <v>2001</v>
      </c>
      <c r="E58" s="2">
        <v>57677</v>
      </c>
      <c r="F58" s="16">
        <v>7.3</v>
      </c>
      <c r="G58" s="7">
        <v>19.6</v>
      </c>
      <c r="H58" s="7">
        <v>12.5</v>
      </c>
      <c r="I58" s="7">
        <v>13.3</v>
      </c>
      <c r="J58" s="7">
        <v>13.5</v>
      </c>
      <c r="K58" s="7">
        <v>12.5</v>
      </c>
      <c r="L58" s="7">
        <v>28.6</v>
      </c>
      <c r="M58" s="7"/>
      <c r="O58" s="1"/>
      <c r="P58" s="11">
        <v>2001</v>
      </c>
      <c r="Q58" s="4">
        <f aca="true" t="shared" si="31" ref="Q58:W58">G58*$E58/100</f>
        <v>11304.692000000003</v>
      </c>
      <c r="R58" s="4">
        <f t="shared" si="31"/>
        <v>7209.625</v>
      </c>
      <c r="S58" s="4">
        <f t="shared" si="31"/>
        <v>7671.041000000001</v>
      </c>
      <c r="T58" s="4">
        <f t="shared" si="31"/>
        <v>7786.395</v>
      </c>
      <c r="U58" s="4">
        <f t="shared" si="31"/>
        <v>7209.625</v>
      </c>
      <c r="V58" s="4">
        <f t="shared" si="31"/>
        <v>16495.622000000003</v>
      </c>
      <c r="W58" s="4">
        <f t="shared" si="31"/>
        <v>0</v>
      </c>
      <c r="X58" s="6">
        <f>E58</f>
        <v>57677</v>
      </c>
    </row>
    <row r="61" spans="3:24" ht="15">
      <c r="C61" s="1"/>
      <c r="G61" s="2" t="s">
        <v>1</v>
      </c>
      <c r="H61" s="2" t="s">
        <v>2</v>
      </c>
      <c r="I61" s="2" t="s">
        <v>3</v>
      </c>
      <c r="J61" s="2" t="s">
        <v>4</v>
      </c>
      <c r="K61" s="2" t="s">
        <v>5</v>
      </c>
      <c r="L61" s="2" t="s">
        <v>7</v>
      </c>
      <c r="M61" s="2" t="s">
        <v>8</v>
      </c>
      <c r="O61" s="1"/>
      <c r="Q61" s="2" t="s">
        <v>18</v>
      </c>
      <c r="R61" s="2" t="s">
        <v>2</v>
      </c>
      <c r="S61" s="2" t="s">
        <v>3</v>
      </c>
      <c r="T61" s="2" t="s">
        <v>4</v>
      </c>
      <c r="U61" s="2" t="s">
        <v>5</v>
      </c>
      <c r="V61" s="2" t="s">
        <v>7</v>
      </c>
      <c r="W61" s="2" t="s">
        <v>8</v>
      </c>
      <c r="X61" s="2" t="s">
        <v>15</v>
      </c>
    </row>
    <row r="62" spans="3:15" ht="15">
      <c r="C62" s="1" t="s">
        <v>14</v>
      </c>
      <c r="O62" s="1" t="s">
        <v>14</v>
      </c>
    </row>
    <row r="63" spans="3:24" ht="15">
      <c r="C63" s="1"/>
      <c r="D63" s="11">
        <v>2010</v>
      </c>
      <c r="E63" s="2">
        <v>45534</v>
      </c>
      <c r="F63" s="16">
        <v>3.8</v>
      </c>
      <c r="G63" s="7">
        <v>23.2</v>
      </c>
      <c r="H63" s="7">
        <v>17.5</v>
      </c>
      <c r="I63" s="7">
        <v>17.4</v>
      </c>
      <c r="J63" s="7">
        <v>14.7</v>
      </c>
      <c r="K63" s="7">
        <v>11.9</v>
      </c>
      <c r="L63" s="7">
        <v>15.3</v>
      </c>
      <c r="M63" s="7"/>
      <c r="O63" s="1"/>
      <c r="P63" s="11">
        <v>2010</v>
      </c>
      <c r="Q63" s="4">
        <f aca="true" t="shared" si="32" ref="Q63:Q71">G63*$E63/100</f>
        <v>10563.888</v>
      </c>
      <c r="R63" s="4">
        <f aca="true" t="shared" si="33" ref="R63:R71">H63*$E63/100</f>
        <v>7968.45</v>
      </c>
      <c r="S63" s="4">
        <f aca="true" t="shared" si="34" ref="S63:S71">I63*$E63/100</f>
        <v>7922.916</v>
      </c>
      <c r="T63" s="4">
        <f aca="true" t="shared" si="35" ref="T63:T71">J63*$E63/100</f>
        <v>6693.498</v>
      </c>
      <c r="U63" s="4">
        <f aca="true" t="shared" si="36" ref="U63:U71">K63*$E63/100</f>
        <v>5418.545999999999</v>
      </c>
      <c r="V63" s="4">
        <f aca="true" t="shared" si="37" ref="V63:V71">L63*$E63/100</f>
        <v>6966.702000000001</v>
      </c>
      <c r="W63" s="4">
        <f aca="true" t="shared" si="38" ref="W63:W71">M63*$E63/100</f>
        <v>0</v>
      </c>
      <c r="X63" s="6">
        <f aca="true" t="shared" si="39" ref="X63:X71">E63</f>
        <v>45534</v>
      </c>
    </row>
    <row r="64" spans="3:24" ht="15">
      <c r="C64" s="1"/>
      <c r="D64" s="11">
        <v>2009</v>
      </c>
      <c r="E64" s="2">
        <v>41955</v>
      </c>
      <c r="F64" s="16">
        <v>3.6</v>
      </c>
      <c r="G64" s="7">
        <v>23.5</v>
      </c>
      <c r="H64" s="7">
        <v>17.4</v>
      </c>
      <c r="I64" s="7">
        <v>16.8</v>
      </c>
      <c r="J64" s="7">
        <v>14.6</v>
      </c>
      <c r="K64" s="7">
        <v>12.2</v>
      </c>
      <c r="L64" s="7">
        <v>15.5</v>
      </c>
      <c r="M64" s="7"/>
      <c r="O64" s="1"/>
      <c r="P64" s="11">
        <v>2009</v>
      </c>
      <c r="Q64" s="4">
        <f t="shared" si="32"/>
        <v>9859.425</v>
      </c>
      <c r="R64" s="4">
        <f t="shared" si="33"/>
        <v>7300.169999999999</v>
      </c>
      <c r="S64" s="4">
        <f t="shared" si="34"/>
        <v>7048.44</v>
      </c>
      <c r="T64" s="4">
        <f t="shared" si="35"/>
        <v>6125.43</v>
      </c>
      <c r="U64" s="4">
        <f t="shared" si="36"/>
        <v>5118.509999999999</v>
      </c>
      <c r="V64" s="4">
        <f t="shared" si="37"/>
        <v>6503.025</v>
      </c>
      <c r="W64" s="4">
        <f t="shared" si="38"/>
        <v>0</v>
      </c>
      <c r="X64" s="6">
        <f t="shared" si="39"/>
        <v>41955</v>
      </c>
    </row>
    <row r="65" spans="3:24" ht="15">
      <c r="C65" s="1"/>
      <c r="D65" s="11">
        <v>2008</v>
      </c>
      <c r="E65" s="2">
        <v>38129</v>
      </c>
      <c r="F65" s="16">
        <v>3.4</v>
      </c>
      <c r="G65" s="7">
        <v>23.4</v>
      </c>
      <c r="H65" s="7">
        <v>17.4</v>
      </c>
      <c r="I65" s="7">
        <v>16.9</v>
      </c>
      <c r="J65" s="7">
        <v>15.3</v>
      </c>
      <c r="K65" s="7">
        <v>11.9</v>
      </c>
      <c r="L65" s="7">
        <v>15.1</v>
      </c>
      <c r="M65" s="7"/>
      <c r="O65" s="1"/>
      <c r="P65" s="11">
        <v>2008</v>
      </c>
      <c r="Q65" s="4">
        <f t="shared" si="32"/>
        <v>8922.186</v>
      </c>
      <c r="R65" s="4">
        <f t="shared" si="33"/>
        <v>6634.446</v>
      </c>
      <c r="S65" s="4">
        <f t="shared" si="34"/>
        <v>6443.8009999999995</v>
      </c>
      <c r="T65" s="4">
        <f t="shared" si="35"/>
        <v>5833.737000000001</v>
      </c>
      <c r="U65" s="4">
        <f t="shared" si="36"/>
        <v>4537.351000000001</v>
      </c>
      <c r="V65" s="4">
        <f t="shared" si="37"/>
        <v>5757.479</v>
      </c>
      <c r="W65" s="4">
        <f t="shared" si="38"/>
        <v>0</v>
      </c>
      <c r="X65" s="6">
        <f t="shared" si="39"/>
        <v>38129</v>
      </c>
    </row>
    <row r="66" spans="3:24" ht="15">
      <c r="C66" s="1"/>
      <c r="D66" s="11">
        <v>2007</v>
      </c>
      <c r="E66" s="2">
        <v>37323</v>
      </c>
      <c r="F66" s="16">
        <v>3.3</v>
      </c>
      <c r="G66" s="7">
        <v>23.4</v>
      </c>
      <c r="H66" s="7">
        <v>17.3</v>
      </c>
      <c r="I66" s="7">
        <v>16.6</v>
      </c>
      <c r="J66" s="7">
        <v>15</v>
      </c>
      <c r="K66" s="7">
        <v>12.3</v>
      </c>
      <c r="L66" s="7">
        <v>15.4</v>
      </c>
      <c r="M66" s="7"/>
      <c r="O66" s="1"/>
      <c r="P66" s="11">
        <v>2007</v>
      </c>
      <c r="Q66" s="4">
        <f t="shared" si="32"/>
        <v>8733.582</v>
      </c>
      <c r="R66" s="4">
        <f t="shared" si="33"/>
        <v>6456.879</v>
      </c>
      <c r="S66" s="4">
        <f t="shared" si="34"/>
        <v>6195.618</v>
      </c>
      <c r="T66" s="4">
        <f t="shared" si="35"/>
        <v>5598.45</v>
      </c>
      <c r="U66" s="4">
        <f t="shared" si="36"/>
        <v>4590.729</v>
      </c>
      <c r="V66" s="4">
        <f t="shared" si="37"/>
        <v>5747.742000000001</v>
      </c>
      <c r="W66" s="4">
        <f t="shared" si="38"/>
        <v>0</v>
      </c>
      <c r="X66" s="6">
        <f t="shared" si="39"/>
        <v>37323</v>
      </c>
    </row>
    <row r="67" spans="3:24" ht="15">
      <c r="C67" s="1"/>
      <c r="D67" s="11">
        <v>2006</v>
      </c>
      <c r="E67" s="2">
        <v>36258</v>
      </c>
      <c r="F67" s="16">
        <v>3.3</v>
      </c>
      <c r="G67" s="7">
        <v>22.9</v>
      </c>
      <c r="H67" s="7">
        <v>17.6</v>
      </c>
      <c r="I67" s="7">
        <v>17.1</v>
      </c>
      <c r="J67" s="7">
        <v>14.6</v>
      </c>
      <c r="K67" s="7">
        <v>12</v>
      </c>
      <c r="L67" s="7">
        <v>15.8</v>
      </c>
      <c r="M67" s="7"/>
      <c r="O67" s="1"/>
      <c r="P67" s="11">
        <v>2006</v>
      </c>
      <c r="Q67" s="4">
        <f t="shared" si="32"/>
        <v>8303.082</v>
      </c>
      <c r="R67" s="4">
        <f t="shared" si="33"/>
        <v>6381.408</v>
      </c>
      <c r="S67" s="4">
        <f t="shared" si="34"/>
        <v>6200.118</v>
      </c>
      <c r="T67" s="4">
        <f t="shared" si="35"/>
        <v>5293.668</v>
      </c>
      <c r="U67" s="4">
        <f t="shared" si="36"/>
        <v>4350.96</v>
      </c>
      <c r="V67" s="4">
        <f t="shared" si="37"/>
        <v>5728.764</v>
      </c>
      <c r="W67" s="4">
        <f t="shared" si="38"/>
        <v>0</v>
      </c>
      <c r="X67" s="6">
        <f t="shared" si="39"/>
        <v>36258</v>
      </c>
    </row>
    <row r="68" spans="3:24" ht="15">
      <c r="C68" s="1"/>
      <c r="D68" s="11">
        <v>2005</v>
      </c>
      <c r="E68" s="2">
        <v>35828</v>
      </c>
      <c r="F68" s="16">
        <v>3.3</v>
      </c>
      <c r="G68" s="7">
        <v>22.6</v>
      </c>
      <c r="H68" s="7">
        <v>17.2</v>
      </c>
      <c r="I68" s="7">
        <v>16.9</v>
      </c>
      <c r="J68" s="7">
        <v>15.1</v>
      </c>
      <c r="K68" s="7">
        <v>12.1</v>
      </c>
      <c r="L68" s="7">
        <v>16.1</v>
      </c>
      <c r="M68" s="7"/>
      <c r="O68" s="1"/>
      <c r="P68" s="11">
        <v>2005</v>
      </c>
      <c r="Q68" s="4">
        <f t="shared" si="32"/>
        <v>8097.128000000001</v>
      </c>
      <c r="R68" s="4">
        <f t="shared" si="33"/>
        <v>6162.416</v>
      </c>
      <c r="S68" s="4">
        <f t="shared" si="34"/>
        <v>6054.932</v>
      </c>
      <c r="T68" s="4">
        <f t="shared" si="35"/>
        <v>5410.027999999999</v>
      </c>
      <c r="U68" s="4">
        <f t="shared" si="36"/>
        <v>4335.188</v>
      </c>
      <c r="V68" s="4">
        <f t="shared" si="37"/>
        <v>5768.308000000001</v>
      </c>
      <c r="W68" s="4">
        <f t="shared" si="38"/>
        <v>0</v>
      </c>
      <c r="X68" s="6">
        <f t="shared" si="39"/>
        <v>35828</v>
      </c>
    </row>
    <row r="69" spans="3:24" ht="15">
      <c r="C69" s="1"/>
      <c r="D69" s="11">
        <v>2004</v>
      </c>
      <c r="E69" s="2">
        <v>36700</v>
      </c>
      <c r="F69" s="16">
        <v>3.5</v>
      </c>
      <c r="G69" s="7">
        <v>22.5</v>
      </c>
      <c r="H69" s="7">
        <v>17.1</v>
      </c>
      <c r="I69" s="7">
        <v>16.8</v>
      </c>
      <c r="J69" s="7">
        <v>14.8</v>
      </c>
      <c r="K69" s="7">
        <v>12.3</v>
      </c>
      <c r="L69" s="7">
        <v>16.5</v>
      </c>
      <c r="M69" s="7"/>
      <c r="O69" s="1"/>
      <c r="P69" s="11">
        <v>2004</v>
      </c>
      <c r="Q69" s="4">
        <f t="shared" si="32"/>
        <v>8257.5</v>
      </c>
      <c r="R69" s="4">
        <f t="shared" si="33"/>
        <v>6275.7</v>
      </c>
      <c r="S69" s="4">
        <f t="shared" si="34"/>
        <v>6165.6</v>
      </c>
      <c r="T69" s="4">
        <f t="shared" si="35"/>
        <v>5431.6</v>
      </c>
      <c r="U69" s="4">
        <f t="shared" si="36"/>
        <v>4514.1</v>
      </c>
      <c r="V69" s="4">
        <f t="shared" si="37"/>
        <v>6055.5</v>
      </c>
      <c r="W69" s="4">
        <f t="shared" si="38"/>
        <v>0</v>
      </c>
      <c r="X69" s="6">
        <f t="shared" si="39"/>
        <v>36700</v>
      </c>
    </row>
    <row r="70" spans="3:24" ht="15">
      <c r="C70" s="1"/>
      <c r="D70" s="11">
        <v>2003</v>
      </c>
      <c r="E70" s="2">
        <v>36921</v>
      </c>
      <c r="F70" s="16">
        <v>3.6</v>
      </c>
      <c r="G70" s="7">
        <v>22.8</v>
      </c>
      <c r="H70" s="7">
        <v>17.2</v>
      </c>
      <c r="I70" s="7">
        <v>16.7</v>
      </c>
      <c r="J70" s="7">
        <v>14.8</v>
      </c>
      <c r="K70" s="7">
        <v>12.5</v>
      </c>
      <c r="L70" s="7">
        <v>16</v>
      </c>
      <c r="M70" s="7"/>
      <c r="O70" s="1"/>
      <c r="P70" s="11">
        <v>2003</v>
      </c>
      <c r="Q70" s="4">
        <f t="shared" si="32"/>
        <v>8417.988000000001</v>
      </c>
      <c r="R70" s="4">
        <f t="shared" si="33"/>
        <v>6350.411999999999</v>
      </c>
      <c r="S70" s="4">
        <f t="shared" si="34"/>
        <v>6165.807</v>
      </c>
      <c r="T70" s="4">
        <f t="shared" si="35"/>
        <v>5464.308000000001</v>
      </c>
      <c r="U70" s="4">
        <f t="shared" si="36"/>
        <v>4615.125</v>
      </c>
      <c r="V70" s="4">
        <f t="shared" si="37"/>
        <v>5907.36</v>
      </c>
      <c r="W70" s="4">
        <f t="shared" si="38"/>
        <v>0</v>
      </c>
      <c r="X70" s="6">
        <f t="shared" si="39"/>
        <v>36921</v>
      </c>
    </row>
    <row r="71" spans="3:24" ht="15">
      <c r="C71" s="1"/>
      <c r="D71" s="11">
        <v>2002</v>
      </c>
      <c r="E71" s="2">
        <v>38996</v>
      </c>
      <c r="F71" s="16">
        <v>3.9</v>
      </c>
      <c r="G71" s="7">
        <v>23.5</v>
      </c>
      <c r="H71" s="7">
        <v>17.8</v>
      </c>
      <c r="I71" s="7">
        <v>17</v>
      </c>
      <c r="J71" s="7">
        <v>14.7</v>
      </c>
      <c r="K71" s="7">
        <v>11.6</v>
      </c>
      <c r="L71" s="7">
        <v>15.4</v>
      </c>
      <c r="M71" s="7"/>
      <c r="O71" s="1"/>
      <c r="P71" s="11">
        <v>2002</v>
      </c>
      <c r="Q71" s="4">
        <f t="shared" si="32"/>
        <v>9164.06</v>
      </c>
      <c r="R71" s="4">
        <f t="shared" si="33"/>
        <v>6941.2880000000005</v>
      </c>
      <c r="S71" s="4">
        <f t="shared" si="34"/>
        <v>6629.32</v>
      </c>
      <c r="T71" s="4">
        <f t="shared" si="35"/>
        <v>5732.411999999999</v>
      </c>
      <c r="U71" s="4">
        <f t="shared" si="36"/>
        <v>4523.536</v>
      </c>
      <c r="V71" s="4">
        <f t="shared" si="37"/>
        <v>6005.384</v>
      </c>
      <c r="W71" s="4">
        <f t="shared" si="38"/>
        <v>0</v>
      </c>
      <c r="X71" s="6">
        <f t="shared" si="39"/>
        <v>38996</v>
      </c>
    </row>
    <row r="72" spans="3:24" ht="15">
      <c r="C72" s="1"/>
      <c r="D72" s="11">
        <v>2001</v>
      </c>
      <c r="E72" s="2">
        <v>33254</v>
      </c>
      <c r="F72" s="16">
        <v>4.2</v>
      </c>
      <c r="G72" s="7">
        <v>22.8</v>
      </c>
      <c r="H72" s="7">
        <v>18.2</v>
      </c>
      <c r="I72" s="7">
        <v>17.8</v>
      </c>
      <c r="J72" s="7">
        <v>15.5</v>
      </c>
      <c r="K72" s="7">
        <v>11.8</v>
      </c>
      <c r="L72" s="7">
        <v>13.9</v>
      </c>
      <c r="M72" s="7"/>
      <c r="O72" s="1"/>
      <c r="P72" s="11">
        <v>2002</v>
      </c>
      <c r="Q72" s="4">
        <f aca="true" t="shared" si="40" ref="Q72:W72">G72*$E72/100</f>
        <v>7581.912</v>
      </c>
      <c r="R72" s="4">
        <f t="shared" si="40"/>
        <v>6052.227999999999</v>
      </c>
      <c r="S72" s="4">
        <f t="shared" si="40"/>
        <v>5919.212</v>
      </c>
      <c r="T72" s="4">
        <f t="shared" si="40"/>
        <v>5154.37</v>
      </c>
      <c r="U72" s="4">
        <f t="shared" si="40"/>
        <v>3923.972</v>
      </c>
      <c r="V72" s="4">
        <f t="shared" si="40"/>
        <v>4622.3060000000005</v>
      </c>
      <c r="W72" s="4">
        <f t="shared" si="40"/>
        <v>0</v>
      </c>
      <c r="X72" s="6">
        <f>E72</f>
        <v>33254</v>
      </c>
    </row>
    <row r="74" spans="7:24" ht="15">
      <c r="G74" s="2" t="s">
        <v>1</v>
      </c>
      <c r="H74" s="2" t="s">
        <v>2</v>
      </c>
      <c r="I74" s="2" t="s">
        <v>3</v>
      </c>
      <c r="J74" s="2" t="s">
        <v>4</v>
      </c>
      <c r="K74" s="2" t="s">
        <v>5</v>
      </c>
      <c r="L74" s="2" t="s">
        <v>7</v>
      </c>
      <c r="M74" s="2" t="s">
        <v>8</v>
      </c>
      <c r="O74" s="1"/>
      <c r="Q74" s="2" t="s">
        <v>18</v>
      </c>
      <c r="R74" s="2" t="s">
        <v>2</v>
      </c>
      <c r="S74" s="2" t="s">
        <v>3</v>
      </c>
      <c r="T74" s="2" t="s">
        <v>4</v>
      </c>
      <c r="U74" s="2" t="s">
        <v>5</v>
      </c>
      <c r="V74" s="2" t="s">
        <v>7</v>
      </c>
      <c r="W74" s="2" t="s">
        <v>8</v>
      </c>
      <c r="X74" s="2" t="s">
        <v>15</v>
      </c>
    </row>
    <row r="75" spans="3:15" ht="12.75">
      <c r="C75" t="s">
        <v>20</v>
      </c>
      <c r="O75" t="s">
        <v>20</v>
      </c>
    </row>
    <row r="76" spans="4:24" ht="13.5">
      <c r="D76" s="11">
        <v>2010</v>
      </c>
      <c r="E76" s="2">
        <v>109411</v>
      </c>
      <c r="F76" s="16">
        <v>9.1</v>
      </c>
      <c r="G76" s="2">
        <v>16</v>
      </c>
      <c r="H76" s="2">
        <v>21.7</v>
      </c>
      <c r="I76" s="2">
        <v>26.8</v>
      </c>
      <c r="J76" s="2">
        <v>21.4</v>
      </c>
      <c r="K76" s="2">
        <v>10.5</v>
      </c>
      <c r="L76" s="2">
        <v>3.5999999999999943</v>
      </c>
      <c r="P76" s="11">
        <v>2010</v>
      </c>
      <c r="Q76" s="4">
        <f aca="true" t="shared" si="41" ref="Q76:Q84">G76*$E76/100</f>
        <v>17505.76</v>
      </c>
      <c r="R76" s="4">
        <f aca="true" t="shared" si="42" ref="R76:R84">H76*$E76/100</f>
        <v>23742.186999999998</v>
      </c>
      <c r="S76" s="4">
        <f aca="true" t="shared" si="43" ref="S76:S84">I76*$E76/100</f>
        <v>29322.148</v>
      </c>
      <c r="T76" s="4">
        <f aca="true" t="shared" si="44" ref="T76:T84">J76*$E76/100</f>
        <v>23413.953999999998</v>
      </c>
      <c r="U76" s="4">
        <f aca="true" t="shared" si="45" ref="U76:U84">K76*$E76/100</f>
        <v>11488.155</v>
      </c>
      <c r="V76" s="4">
        <f aca="true" t="shared" si="46" ref="V76:V84">L76*$E76/100</f>
        <v>3938.795999999994</v>
      </c>
      <c r="W76" s="4">
        <f aca="true" t="shared" si="47" ref="W76:W84">M76*$E76/100</f>
        <v>0</v>
      </c>
      <c r="X76" s="6">
        <f aca="true" t="shared" si="48" ref="X76:X84">E76</f>
        <v>109411</v>
      </c>
    </row>
    <row r="77" spans="4:24" ht="13.5">
      <c r="D77" s="11">
        <v>2009</v>
      </c>
      <c r="E77" s="2">
        <v>107124</v>
      </c>
      <c r="F77" s="16">
        <v>9.1</v>
      </c>
      <c r="G77" s="2">
        <v>16.9</v>
      </c>
      <c r="H77" s="2">
        <v>21.4</v>
      </c>
      <c r="I77" s="2">
        <v>26.1</v>
      </c>
      <c r="J77" s="2">
        <v>21.3</v>
      </c>
      <c r="K77" s="2">
        <v>10.7</v>
      </c>
      <c r="L77" s="2">
        <v>3.5999999999999943</v>
      </c>
      <c r="P77" s="11">
        <v>2009</v>
      </c>
      <c r="Q77" s="4">
        <f t="shared" si="41"/>
        <v>18103.956</v>
      </c>
      <c r="R77" s="4">
        <f t="shared" si="42"/>
        <v>22924.535999999996</v>
      </c>
      <c r="S77" s="4">
        <f t="shared" si="43"/>
        <v>27959.364000000005</v>
      </c>
      <c r="T77" s="4">
        <f t="shared" si="44"/>
        <v>22817.412</v>
      </c>
      <c r="U77" s="4">
        <f t="shared" si="45"/>
        <v>11462.267999999998</v>
      </c>
      <c r="V77" s="4">
        <f t="shared" si="46"/>
        <v>3856.463999999994</v>
      </c>
      <c r="W77" s="4">
        <f t="shared" si="47"/>
        <v>0</v>
      </c>
      <c r="X77" s="6">
        <f t="shared" si="48"/>
        <v>107124</v>
      </c>
    </row>
    <row r="78" spans="4:24" ht="13.5">
      <c r="D78" s="11">
        <v>2008</v>
      </c>
      <c r="E78" s="2">
        <v>106184</v>
      </c>
      <c r="F78" s="16">
        <v>9.4</v>
      </c>
      <c r="G78" s="2">
        <v>16.3</v>
      </c>
      <c r="H78" s="2">
        <v>22.2</v>
      </c>
      <c r="I78" s="2">
        <v>27.4</v>
      </c>
      <c r="J78" s="2">
        <v>20.9</v>
      </c>
      <c r="K78" s="2">
        <v>9.600000000000009</v>
      </c>
      <c r="L78" s="2">
        <v>3.5999999999999943</v>
      </c>
      <c r="P78" s="11">
        <v>2008</v>
      </c>
      <c r="Q78" s="4">
        <f t="shared" si="41"/>
        <v>17307.992000000002</v>
      </c>
      <c r="R78" s="4">
        <f t="shared" si="42"/>
        <v>23572.847999999998</v>
      </c>
      <c r="S78" s="4">
        <f t="shared" si="43"/>
        <v>29094.415999999997</v>
      </c>
      <c r="T78" s="4">
        <f t="shared" si="44"/>
        <v>22192.455999999995</v>
      </c>
      <c r="U78" s="4">
        <f t="shared" si="45"/>
        <v>10193.66400000001</v>
      </c>
      <c r="V78" s="4">
        <f t="shared" si="46"/>
        <v>3822.623999999994</v>
      </c>
      <c r="W78" s="4">
        <f t="shared" si="47"/>
        <v>0</v>
      </c>
      <c r="X78" s="6">
        <f t="shared" si="48"/>
        <v>106184</v>
      </c>
    </row>
    <row r="79" spans="4:24" ht="13.5">
      <c r="D79" s="11">
        <v>2007</v>
      </c>
      <c r="E79" s="2">
        <v>104222</v>
      </c>
      <c r="F79" s="16">
        <v>9.4</v>
      </c>
      <c r="G79" s="2">
        <v>17</v>
      </c>
      <c r="H79" s="2">
        <v>21.6</v>
      </c>
      <c r="I79" s="2">
        <v>26.5</v>
      </c>
      <c r="J79" s="2">
        <v>20.8</v>
      </c>
      <c r="K79" s="2">
        <v>10.2</v>
      </c>
      <c r="L79" s="2">
        <v>3.9</v>
      </c>
      <c r="P79" s="11">
        <v>2007</v>
      </c>
      <c r="Q79" s="4">
        <f t="shared" si="41"/>
        <v>17717.74</v>
      </c>
      <c r="R79" s="4">
        <f t="shared" si="42"/>
        <v>22511.952</v>
      </c>
      <c r="S79" s="4">
        <f t="shared" si="43"/>
        <v>27618.83</v>
      </c>
      <c r="T79" s="4">
        <f t="shared" si="44"/>
        <v>21678.176</v>
      </c>
      <c r="U79" s="4">
        <f t="shared" si="45"/>
        <v>10630.643999999998</v>
      </c>
      <c r="V79" s="4">
        <f t="shared" si="46"/>
        <v>4064.658</v>
      </c>
      <c r="W79" s="4">
        <f t="shared" si="47"/>
        <v>0</v>
      </c>
      <c r="X79" s="6">
        <f t="shared" si="48"/>
        <v>104222</v>
      </c>
    </row>
    <row r="80" spans="4:24" ht="13.5">
      <c r="D80" s="11">
        <v>2006</v>
      </c>
      <c r="E80" s="2">
        <v>99591</v>
      </c>
      <c r="F80" s="16">
        <v>9.2</v>
      </c>
      <c r="G80" s="2">
        <v>17.4</v>
      </c>
      <c r="H80" s="2">
        <v>21.5</v>
      </c>
      <c r="I80" s="2">
        <v>26.2</v>
      </c>
      <c r="J80" s="2">
        <v>20.8</v>
      </c>
      <c r="K80" s="2">
        <v>10.1</v>
      </c>
      <c r="L80" s="2">
        <v>4</v>
      </c>
      <c r="P80" s="11">
        <v>2006</v>
      </c>
      <c r="Q80" s="4">
        <f t="shared" si="41"/>
        <v>17328.834</v>
      </c>
      <c r="R80" s="4">
        <f t="shared" si="42"/>
        <v>21412.065</v>
      </c>
      <c r="S80" s="4">
        <f t="shared" si="43"/>
        <v>26092.841999999997</v>
      </c>
      <c r="T80" s="4">
        <f t="shared" si="44"/>
        <v>20714.928</v>
      </c>
      <c r="U80" s="4">
        <f t="shared" si="45"/>
        <v>10058.690999999999</v>
      </c>
      <c r="V80" s="4">
        <f t="shared" si="46"/>
        <v>3983.64</v>
      </c>
      <c r="W80" s="4">
        <f t="shared" si="47"/>
        <v>0</v>
      </c>
      <c r="X80" s="6">
        <f t="shared" si="48"/>
        <v>99591</v>
      </c>
    </row>
    <row r="81" spans="4:24" ht="13.5">
      <c r="D81" s="11">
        <v>2005</v>
      </c>
      <c r="E81" s="2">
        <v>100515</v>
      </c>
      <c r="F81" s="16">
        <v>9.3</v>
      </c>
      <c r="G81" s="2">
        <v>16.5</v>
      </c>
      <c r="H81" s="2">
        <v>26.5</v>
      </c>
      <c r="I81" s="2">
        <v>27.6</v>
      </c>
      <c r="J81" s="2">
        <v>18.22</v>
      </c>
      <c r="K81" s="2">
        <v>8.1</v>
      </c>
      <c r="L81" s="2">
        <v>3.5</v>
      </c>
      <c r="P81" s="11">
        <v>2005</v>
      </c>
      <c r="Q81" s="4">
        <f t="shared" si="41"/>
        <v>16584.975</v>
      </c>
      <c r="R81" s="4">
        <f t="shared" si="42"/>
        <v>26636.475</v>
      </c>
      <c r="S81" s="4">
        <f t="shared" si="43"/>
        <v>27742.14</v>
      </c>
      <c r="T81" s="4">
        <f t="shared" si="44"/>
        <v>18313.833</v>
      </c>
      <c r="U81" s="4">
        <f t="shared" si="45"/>
        <v>8141.715</v>
      </c>
      <c r="V81" s="4">
        <f t="shared" si="46"/>
        <v>3518.025</v>
      </c>
      <c r="W81" s="4">
        <f t="shared" si="47"/>
        <v>0</v>
      </c>
      <c r="X81" s="6">
        <f t="shared" si="48"/>
        <v>100515</v>
      </c>
    </row>
    <row r="82" spans="4:24" ht="13.5">
      <c r="D82" s="11">
        <v>2004</v>
      </c>
      <c r="E82" s="2">
        <v>99690</v>
      </c>
      <c r="F82" s="16">
        <v>9.6</v>
      </c>
      <c r="G82" s="2">
        <v>15.5</v>
      </c>
      <c r="H82" s="2">
        <v>20.3</v>
      </c>
      <c r="I82" s="2">
        <v>25.4</v>
      </c>
      <c r="J82" s="2">
        <v>21.8</v>
      </c>
      <c r="K82" s="2">
        <v>11.8</v>
      </c>
      <c r="L82" s="2">
        <v>5.2</v>
      </c>
      <c r="P82" s="11">
        <v>2004</v>
      </c>
      <c r="Q82" s="4">
        <f t="shared" si="41"/>
        <v>15451.95</v>
      </c>
      <c r="R82" s="4">
        <f t="shared" si="42"/>
        <v>20237.07</v>
      </c>
      <c r="S82" s="4">
        <f t="shared" si="43"/>
        <v>25321.26</v>
      </c>
      <c r="T82" s="4">
        <f t="shared" si="44"/>
        <v>21732.42</v>
      </c>
      <c r="U82" s="4">
        <f t="shared" si="45"/>
        <v>11763.42</v>
      </c>
      <c r="V82" s="4">
        <f t="shared" si="46"/>
        <v>5183.88</v>
      </c>
      <c r="W82" s="4">
        <f t="shared" si="47"/>
        <v>0</v>
      </c>
      <c r="X82" s="6">
        <f t="shared" si="48"/>
        <v>99690</v>
      </c>
    </row>
    <row r="83" spans="4:24" ht="13.5">
      <c r="D83" s="11">
        <v>2003</v>
      </c>
      <c r="E83" s="2">
        <v>96428</v>
      </c>
      <c r="F83" s="16">
        <v>9.4</v>
      </c>
      <c r="G83" s="2">
        <v>15.5</v>
      </c>
      <c r="H83" s="2">
        <v>19.6</v>
      </c>
      <c r="I83" s="2">
        <v>24.9</v>
      </c>
      <c r="J83" s="2">
        <v>22.2</v>
      </c>
      <c r="K83" s="2">
        <v>12.5</v>
      </c>
      <c r="L83" s="2">
        <v>5.3</v>
      </c>
      <c r="P83" s="11">
        <v>2003</v>
      </c>
      <c r="Q83" s="4">
        <f t="shared" si="41"/>
        <v>14946.34</v>
      </c>
      <c r="R83" s="4">
        <f t="shared" si="42"/>
        <v>18899.888</v>
      </c>
      <c r="S83" s="4">
        <f t="shared" si="43"/>
        <v>24010.571999999996</v>
      </c>
      <c r="T83" s="4">
        <f t="shared" si="44"/>
        <v>21407.016</v>
      </c>
      <c r="U83" s="4">
        <f t="shared" si="45"/>
        <v>12053.5</v>
      </c>
      <c r="V83" s="4">
        <f t="shared" si="46"/>
        <v>5110.683999999999</v>
      </c>
      <c r="W83" s="4">
        <f t="shared" si="47"/>
        <v>0</v>
      </c>
      <c r="X83" s="6">
        <f t="shared" si="48"/>
        <v>96428</v>
      </c>
    </row>
    <row r="84" spans="4:24" ht="13.5">
      <c r="D84" s="11">
        <v>2002</v>
      </c>
      <c r="E84" s="2">
        <v>93487</v>
      </c>
      <c r="F84" s="16">
        <v>9.4</v>
      </c>
      <c r="G84" s="2">
        <v>16.1</v>
      </c>
      <c r="H84" s="2">
        <v>20.3</v>
      </c>
      <c r="I84" s="2">
        <v>24.5</v>
      </c>
      <c r="J84" s="2">
        <v>21</v>
      </c>
      <c r="K84" s="2">
        <v>11.9</v>
      </c>
      <c r="L84" s="2">
        <v>6.2</v>
      </c>
      <c r="P84" s="11">
        <v>2002</v>
      </c>
      <c r="Q84" s="4">
        <f t="shared" si="41"/>
        <v>15051.407000000001</v>
      </c>
      <c r="R84" s="4">
        <f t="shared" si="42"/>
        <v>18977.861</v>
      </c>
      <c r="S84" s="4">
        <f t="shared" si="43"/>
        <v>22904.315</v>
      </c>
      <c r="T84" s="4">
        <f t="shared" si="44"/>
        <v>19632.27</v>
      </c>
      <c r="U84" s="4">
        <f t="shared" si="45"/>
        <v>11124.953000000001</v>
      </c>
      <c r="V84" s="4">
        <f t="shared" si="46"/>
        <v>5796.194</v>
      </c>
      <c r="W84" s="4">
        <f t="shared" si="47"/>
        <v>0</v>
      </c>
      <c r="X84" s="6">
        <f t="shared" si="48"/>
        <v>93487</v>
      </c>
    </row>
    <row r="85" spans="4:24" ht="13.5">
      <c r="D85" s="11">
        <v>2001</v>
      </c>
      <c r="E85" s="2">
        <v>77856</v>
      </c>
      <c r="F85" s="16">
        <v>9.8</v>
      </c>
      <c r="G85" s="2">
        <v>16.4</v>
      </c>
      <c r="H85" s="2">
        <v>20.6</v>
      </c>
      <c r="I85" s="2">
        <v>25.3</v>
      </c>
      <c r="J85" s="2">
        <v>21.2</v>
      </c>
      <c r="K85" s="2">
        <v>11.2</v>
      </c>
      <c r="L85" s="2">
        <v>5.3</v>
      </c>
      <c r="P85" s="11">
        <v>2001</v>
      </c>
      <c r="Q85" s="4">
        <f aca="true" t="shared" si="49" ref="Q85:W85">G85*$E85/100</f>
        <v>12768.383999999998</v>
      </c>
      <c r="R85" s="4">
        <f t="shared" si="49"/>
        <v>16038.336000000001</v>
      </c>
      <c r="S85" s="4">
        <f t="shared" si="49"/>
        <v>19697.568</v>
      </c>
      <c r="T85" s="4">
        <f t="shared" si="49"/>
        <v>16505.471999999998</v>
      </c>
      <c r="U85" s="4">
        <f t="shared" si="49"/>
        <v>8719.872</v>
      </c>
      <c r="V85" s="4">
        <f t="shared" si="49"/>
        <v>4126.3679999999995</v>
      </c>
      <c r="W85" s="4">
        <f t="shared" si="49"/>
        <v>0</v>
      </c>
      <c r="X85" s="6">
        <f>E85</f>
        <v>77856</v>
      </c>
    </row>
    <row r="87" spans="17:24" ht="12.75">
      <c r="Q87" s="2" t="s">
        <v>18</v>
      </c>
      <c r="R87" s="2" t="s">
        <v>2</v>
      </c>
      <c r="S87" s="2" t="s">
        <v>3</v>
      </c>
      <c r="T87" s="2" t="s">
        <v>4</v>
      </c>
      <c r="U87" s="2" t="s">
        <v>5</v>
      </c>
      <c r="V87" s="2" t="s">
        <v>7</v>
      </c>
      <c r="W87" s="2" t="s">
        <v>8</v>
      </c>
      <c r="X87" s="2" t="s">
        <v>15</v>
      </c>
    </row>
    <row r="88" spans="3:15" ht="12.75">
      <c r="C88" t="s">
        <v>21</v>
      </c>
      <c r="O88" t="s">
        <v>21</v>
      </c>
    </row>
    <row r="89" spans="4:24" ht="15">
      <c r="D89" s="11">
        <v>2010</v>
      </c>
      <c r="E89" s="2">
        <v>59257</v>
      </c>
      <c r="F89" s="16">
        <v>4.9</v>
      </c>
      <c r="G89" s="2">
        <v>20.1</v>
      </c>
      <c r="H89" s="2">
        <v>23.1</v>
      </c>
      <c r="I89" s="2">
        <v>23.9</v>
      </c>
      <c r="J89" s="2">
        <v>17.5</v>
      </c>
      <c r="K89" s="2">
        <v>9.5</v>
      </c>
      <c r="L89" s="2">
        <v>5.900000000000006</v>
      </c>
      <c r="O89" s="1"/>
      <c r="P89" s="11">
        <v>2010</v>
      </c>
      <c r="Q89" s="4">
        <f aca="true" t="shared" si="50" ref="Q89:Q97">G89*$E89/100</f>
        <v>11910.657000000001</v>
      </c>
      <c r="R89" s="4">
        <f aca="true" t="shared" si="51" ref="R89:R97">H89*$E89/100</f>
        <v>13688.367000000002</v>
      </c>
      <c r="S89" s="4">
        <f aca="true" t="shared" si="52" ref="S89:S97">I89*$E89/100</f>
        <v>14162.422999999999</v>
      </c>
      <c r="T89" s="4">
        <f aca="true" t="shared" si="53" ref="T89:T97">J89*$E89/100</f>
        <v>10369.975</v>
      </c>
      <c r="U89" s="4">
        <f aca="true" t="shared" si="54" ref="U89:U97">K89*$E89/100</f>
        <v>5629.415</v>
      </c>
      <c r="V89" s="4">
        <f aca="true" t="shared" si="55" ref="V89:V97">L89*$E89/100</f>
        <v>3496.163000000003</v>
      </c>
      <c r="W89" s="4">
        <f aca="true" t="shared" si="56" ref="W89:W97">M89*$E89/100</f>
        <v>0</v>
      </c>
      <c r="X89" s="6">
        <f aca="true" t="shared" si="57" ref="X89:X97">E89</f>
        <v>59257</v>
      </c>
    </row>
    <row r="90" spans="4:24" ht="15">
      <c r="D90" s="11">
        <v>2009</v>
      </c>
      <c r="E90" s="2">
        <v>58020</v>
      </c>
      <c r="F90" s="16">
        <v>4.9</v>
      </c>
      <c r="G90" s="2">
        <v>20.7</v>
      </c>
      <c r="H90" s="2">
        <v>23.6</v>
      </c>
      <c r="I90" s="2">
        <v>23.4</v>
      </c>
      <c r="J90" s="2">
        <v>16.7</v>
      </c>
      <c r="K90" s="2">
        <v>9.3</v>
      </c>
      <c r="L90" s="2">
        <v>6.3</v>
      </c>
      <c r="O90" s="1"/>
      <c r="P90" s="11">
        <v>2009</v>
      </c>
      <c r="Q90" s="4">
        <f t="shared" si="50"/>
        <v>12010.14</v>
      </c>
      <c r="R90" s="4">
        <f t="shared" si="51"/>
        <v>13692.72</v>
      </c>
      <c r="S90" s="4">
        <f t="shared" si="52"/>
        <v>13576.68</v>
      </c>
      <c r="T90" s="4">
        <f t="shared" si="53"/>
        <v>9689.34</v>
      </c>
      <c r="U90" s="4">
        <f t="shared" si="54"/>
        <v>5395.86</v>
      </c>
      <c r="V90" s="4">
        <f t="shared" si="55"/>
        <v>3655.26</v>
      </c>
      <c r="W90" s="4">
        <f t="shared" si="56"/>
        <v>0</v>
      </c>
      <c r="X90" s="6">
        <f t="shared" si="57"/>
        <v>58020</v>
      </c>
    </row>
    <row r="91" spans="4:24" ht="15">
      <c r="D91" s="11">
        <v>2008</v>
      </c>
      <c r="E91" s="2">
        <v>55736</v>
      </c>
      <c r="F91" s="16">
        <v>4.9</v>
      </c>
      <c r="G91" s="2">
        <v>19.5</v>
      </c>
      <c r="H91" s="2">
        <v>23.5</v>
      </c>
      <c r="I91" s="2">
        <v>23.6</v>
      </c>
      <c r="J91" s="2">
        <v>17.4</v>
      </c>
      <c r="K91" s="2">
        <v>9.8</v>
      </c>
      <c r="L91" s="2">
        <v>6.2</v>
      </c>
      <c r="O91" s="1"/>
      <c r="P91" s="11">
        <v>2008</v>
      </c>
      <c r="Q91" s="4">
        <f t="shared" si="50"/>
        <v>10868.52</v>
      </c>
      <c r="R91" s="4">
        <f t="shared" si="51"/>
        <v>13097.96</v>
      </c>
      <c r="S91" s="4">
        <f t="shared" si="52"/>
        <v>13153.696000000002</v>
      </c>
      <c r="T91" s="4">
        <f t="shared" si="53"/>
        <v>9698.063999999998</v>
      </c>
      <c r="U91" s="4">
        <f t="shared" si="54"/>
        <v>5462.128000000001</v>
      </c>
      <c r="V91" s="4">
        <f t="shared" si="55"/>
        <v>3455.632</v>
      </c>
      <c r="W91" s="4">
        <f t="shared" si="56"/>
        <v>0</v>
      </c>
      <c r="X91" s="6">
        <f t="shared" si="57"/>
        <v>55736</v>
      </c>
    </row>
    <row r="92" spans="4:24" ht="15">
      <c r="D92" s="11">
        <v>2007</v>
      </c>
      <c r="E92" s="2">
        <v>55454</v>
      </c>
      <c r="F92" s="16">
        <v>5</v>
      </c>
      <c r="G92" s="2">
        <v>20</v>
      </c>
      <c r="H92" s="2">
        <v>23.2</v>
      </c>
      <c r="I92" s="2">
        <v>23.5</v>
      </c>
      <c r="J92" s="2">
        <v>17.4</v>
      </c>
      <c r="K92" s="2">
        <v>9.7</v>
      </c>
      <c r="L92" s="2">
        <v>6.2</v>
      </c>
      <c r="O92" s="1"/>
      <c r="P92" s="11">
        <v>2007</v>
      </c>
      <c r="Q92" s="4">
        <f t="shared" si="50"/>
        <v>11090.8</v>
      </c>
      <c r="R92" s="4">
        <f t="shared" si="51"/>
        <v>12865.328000000001</v>
      </c>
      <c r="S92" s="4">
        <f t="shared" si="52"/>
        <v>13031.69</v>
      </c>
      <c r="T92" s="4">
        <f t="shared" si="53"/>
        <v>9648.996</v>
      </c>
      <c r="U92" s="4">
        <f t="shared" si="54"/>
        <v>5379.038</v>
      </c>
      <c r="V92" s="4">
        <f t="shared" si="55"/>
        <v>3438.1479999999997</v>
      </c>
      <c r="W92" s="4">
        <f t="shared" si="56"/>
        <v>0</v>
      </c>
      <c r="X92" s="6">
        <f t="shared" si="57"/>
        <v>55454</v>
      </c>
    </row>
    <row r="93" spans="4:24" ht="15">
      <c r="D93" s="11">
        <v>2006</v>
      </c>
      <c r="E93" s="2">
        <v>54067</v>
      </c>
      <c r="F93" s="16">
        <v>5</v>
      </c>
      <c r="G93" s="2">
        <v>19.7</v>
      </c>
      <c r="H93" s="2">
        <v>22.7</v>
      </c>
      <c r="I93" s="2">
        <v>22.8</v>
      </c>
      <c r="J93" s="2">
        <v>17.2</v>
      </c>
      <c r="K93" s="2">
        <v>10.6</v>
      </c>
      <c r="L93" s="2">
        <v>7</v>
      </c>
      <c r="O93" s="1"/>
      <c r="P93" s="11">
        <v>2006</v>
      </c>
      <c r="Q93" s="4">
        <f t="shared" si="50"/>
        <v>10651.198999999999</v>
      </c>
      <c r="R93" s="4">
        <f t="shared" si="51"/>
        <v>12273.208999999999</v>
      </c>
      <c r="S93" s="4">
        <f t="shared" si="52"/>
        <v>12327.276000000002</v>
      </c>
      <c r="T93" s="4">
        <f t="shared" si="53"/>
        <v>9299.524</v>
      </c>
      <c r="U93" s="4">
        <f t="shared" si="54"/>
        <v>5731.102</v>
      </c>
      <c r="V93" s="4">
        <f t="shared" si="55"/>
        <v>3784.69</v>
      </c>
      <c r="W93" s="4">
        <f t="shared" si="56"/>
        <v>0</v>
      </c>
      <c r="X93" s="6">
        <f t="shared" si="57"/>
        <v>54067</v>
      </c>
    </row>
    <row r="94" spans="4:24" ht="15">
      <c r="D94" s="11">
        <v>2005</v>
      </c>
      <c r="E94" s="2">
        <v>54139</v>
      </c>
      <c r="F94" s="16">
        <v>5</v>
      </c>
      <c r="G94" s="2">
        <v>19.6</v>
      </c>
      <c r="H94" s="2">
        <v>22.6</v>
      </c>
      <c r="I94" s="2">
        <v>23</v>
      </c>
      <c r="J94" s="2">
        <v>17.6</v>
      </c>
      <c r="K94" s="2">
        <v>10.3</v>
      </c>
      <c r="L94" s="2">
        <v>6.9</v>
      </c>
      <c r="O94" s="1"/>
      <c r="P94" s="11">
        <v>2005</v>
      </c>
      <c r="Q94" s="4">
        <f t="shared" si="50"/>
        <v>10611.244</v>
      </c>
      <c r="R94" s="4">
        <f t="shared" si="51"/>
        <v>12235.414</v>
      </c>
      <c r="S94" s="4">
        <f t="shared" si="52"/>
        <v>12451.97</v>
      </c>
      <c r="T94" s="4">
        <f t="shared" si="53"/>
        <v>9528.464</v>
      </c>
      <c r="U94" s="4">
        <f t="shared" si="54"/>
        <v>5576.317000000001</v>
      </c>
      <c r="V94" s="4">
        <f t="shared" si="55"/>
        <v>3735.5910000000003</v>
      </c>
      <c r="W94" s="4">
        <f t="shared" si="56"/>
        <v>0</v>
      </c>
      <c r="X94" s="6">
        <f t="shared" si="57"/>
        <v>54139</v>
      </c>
    </row>
    <row r="95" spans="4:24" ht="15">
      <c r="D95" s="11">
        <v>2004</v>
      </c>
      <c r="E95" s="2">
        <v>50650</v>
      </c>
      <c r="F95" s="16">
        <v>4.9</v>
      </c>
      <c r="G95" s="2">
        <v>19.1</v>
      </c>
      <c r="H95" s="2">
        <v>22.1</v>
      </c>
      <c r="I95" s="2">
        <v>23</v>
      </c>
      <c r="J95" s="2">
        <v>17.9</v>
      </c>
      <c r="K95" s="2">
        <v>10.9</v>
      </c>
      <c r="L95" s="2">
        <v>7</v>
      </c>
      <c r="O95" s="1"/>
      <c r="P95" s="11">
        <v>2004</v>
      </c>
      <c r="Q95" s="4">
        <f t="shared" si="50"/>
        <v>9674.150000000001</v>
      </c>
      <c r="R95" s="4">
        <f t="shared" si="51"/>
        <v>11193.65</v>
      </c>
      <c r="S95" s="4">
        <f t="shared" si="52"/>
        <v>11649.5</v>
      </c>
      <c r="T95" s="4">
        <f t="shared" si="53"/>
        <v>9066.349999999999</v>
      </c>
      <c r="U95" s="4">
        <f t="shared" si="54"/>
        <v>5520.85</v>
      </c>
      <c r="V95" s="4">
        <f t="shared" si="55"/>
        <v>3545.5</v>
      </c>
      <c r="W95" s="4">
        <f t="shared" si="56"/>
        <v>0</v>
      </c>
      <c r="X95" s="6">
        <f t="shared" si="57"/>
        <v>50650</v>
      </c>
    </row>
    <row r="96" spans="4:24" ht="15">
      <c r="D96" s="11">
        <v>2003</v>
      </c>
      <c r="E96" s="2">
        <v>50026</v>
      </c>
      <c r="F96" s="16">
        <v>4.9</v>
      </c>
      <c r="G96" s="2">
        <v>18.8</v>
      </c>
      <c r="H96" s="2">
        <v>22.5</v>
      </c>
      <c r="I96" s="2">
        <v>23.1</v>
      </c>
      <c r="J96" s="2">
        <v>17.9</v>
      </c>
      <c r="K96" s="2">
        <v>10.5</v>
      </c>
      <c r="L96" s="2">
        <v>7.2</v>
      </c>
      <c r="O96" s="1"/>
      <c r="P96" s="11">
        <v>2003</v>
      </c>
      <c r="Q96" s="4">
        <f t="shared" si="50"/>
        <v>9404.888</v>
      </c>
      <c r="R96" s="4">
        <f t="shared" si="51"/>
        <v>11255.85</v>
      </c>
      <c r="S96" s="4">
        <f t="shared" si="52"/>
        <v>11556.006000000001</v>
      </c>
      <c r="T96" s="4">
        <f t="shared" si="53"/>
        <v>8954.653999999999</v>
      </c>
      <c r="U96" s="4">
        <f t="shared" si="54"/>
        <v>5252.73</v>
      </c>
      <c r="V96" s="4">
        <f t="shared" si="55"/>
        <v>3601.8720000000003</v>
      </c>
      <c r="W96" s="4">
        <f t="shared" si="56"/>
        <v>0</v>
      </c>
      <c r="X96" s="6">
        <f t="shared" si="57"/>
        <v>50026</v>
      </c>
    </row>
    <row r="97" spans="4:24" ht="15">
      <c r="D97" s="11">
        <v>2002</v>
      </c>
      <c r="E97" s="2">
        <v>48226</v>
      </c>
      <c r="F97" s="16">
        <v>4.8</v>
      </c>
      <c r="G97" s="2">
        <v>19.3</v>
      </c>
      <c r="H97" s="2">
        <v>22.2</v>
      </c>
      <c r="I97" s="2">
        <v>22.8</v>
      </c>
      <c r="J97" s="2">
        <v>17.5</v>
      </c>
      <c r="K97" s="2">
        <v>10.3</v>
      </c>
      <c r="L97" s="2">
        <v>7.9</v>
      </c>
      <c r="O97" s="1"/>
      <c r="P97" s="11">
        <v>2002</v>
      </c>
      <c r="Q97" s="4">
        <f t="shared" si="50"/>
        <v>9307.618</v>
      </c>
      <c r="R97" s="4">
        <f t="shared" si="51"/>
        <v>10706.171999999999</v>
      </c>
      <c r="S97" s="4">
        <f t="shared" si="52"/>
        <v>10995.528</v>
      </c>
      <c r="T97" s="4">
        <f t="shared" si="53"/>
        <v>8439.55</v>
      </c>
      <c r="U97" s="4">
        <f t="shared" si="54"/>
        <v>4967.278</v>
      </c>
      <c r="V97" s="4">
        <f t="shared" si="55"/>
        <v>3809.8540000000003</v>
      </c>
      <c r="W97" s="4">
        <f t="shared" si="56"/>
        <v>0</v>
      </c>
      <c r="X97" s="6">
        <f t="shared" si="57"/>
        <v>48226</v>
      </c>
    </row>
    <row r="98" spans="4:24" ht="15">
      <c r="D98" s="11">
        <v>2001</v>
      </c>
      <c r="E98" s="2">
        <v>38701</v>
      </c>
      <c r="F98" s="16">
        <v>4.9</v>
      </c>
      <c r="G98" s="2">
        <v>18.4</v>
      </c>
      <c r="H98" s="2">
        <v>24.4</v>
      </c>
      <c r="I98" s="2">
        <v>24.5</v>
      </c>
      <c r="J98" s="2">
        <v>16.9</v>
      </c>
      <c r="K98" s="2">
        <v>9.4</v>
      </c>
      <c r="L98" s="2">
        <v>6.4</v>
      </c>
      <c r="O98" s="1"/>
      <c r="P98" s="11">
        <v>2001</v>
      </c>
      <c r="Q98" s="4">
        <f aca="true" t="shared" si="58" ref="Q98:W98">G98*$E98/100</f>
        <v>7120.9839999999995</v>
      </c>
      <c r="R98" s="4">
        <f t="shared" si="58"/>
        <v>9443.044</v>
      </c>
      <c r="S98" s="4">
        <f t="shared" si="58"/>
        <v>9481.745</v>
      </c>
      <c r="T98" s="4">
        <f t="shared" si="58"/>
        <v>6540.468999999999</v>
      </c>
      <c r="U98" s="4">
        <f t="shared" si="58"/>
        <v>3637.8940000000002</v>
      </c>
      <c r="V98" s="4">
        <f t="shared" si="58"/>
        <v>2476.864</v>
      </c>
      <c r="W98" s="4">
        <f t="shared" si="58"/>
        <v>0</v>
      </c>
      <c r="X98" s="6">
        <f>E98</f>
        <v>38701</v>
      </c>
    </row>
    <row r="100" spans="17:24" ht="12.75">
      <c r="Q100" s="2" t="s">
        <v>18</v>
      </c>
      <c r="R100" s="2" t="s">
        <v>2</v>
      </c>
      <c r="S100" s="2" t="s">
        <v>3</v>
      </c>
      <c r="T100" s="2" t="s">
        <v>4</v>
      </c>
      <c r="U100" s="2" t="s">
        <v>5</v>
      </c>
      <c r="V100" s="2" t="s">
        <v>7</v>
      </c>
      <c r="W100" s="2" t="s">
        <v>8</v>
      </c>
      <c r="X100" s="2" t="s">
        <v>15</v>
      </c>
    </row>
    <row r="101" spans="3:15" ht="12.75">
      <c r="C101" t="s">
        <v>87</v>
      </c>
      <c r="O101" t="s">
        <v>87</v>
      </c>
    </row>
    <row r="102" spans="4:24" ht="15">
      <c r="D102" s="11">
        <v>2010</v>
      </c>
      <c r="E102" s="2">
        <v>1197490</v>
      </c>
      <c r="F102" s="16">
        <v>100</v>
      </c>
      <c r="G102" s="2">
        <v>19.4</v>
      </c>
      <c r="H102" s="2">
        <v>19</v>
      </c>
      <c r="I102" s="2">
        <v>20.7</v>
      </c>
      <c r="J102" s="2">
        <v>17.2</v>
      </c>
      <c r="K102" s="2">
        <v>11.9</v>
      </c>
      <c r="L102" s="2">
        <v>11.8</v>
      </c>
      <c r="O102" s="1"/>
      <c r="P102" s="11">
        <v>2010</v>
      </c>
      <c r="Q102" s="33">
        <f aca="true" t="shared" si="59" ref="Q102:Q110">G102*$E102/100</f>
        <v>232313.06</v>
      </c>
      <c r="R102" s="33">
        <f aca="true" t="shared" si="60" ref="R102:R110">H102*$E102/100</f>
        <v>227523.1</v>
      </c>
      <c r="S102" s="33">
        <f aca="true" t="shared" si="61" ref="S102:S110">I102*$E102/100</f>
        <v>247880.43</v>
      </c>
      <c r="T102" s="33">
        <f aca="true" t="shared" si="62" ref="T102:T110">J102*$E102/100</f>
        <v>205968.28</v>
      </c>
      <c r="U102" s="33">
        <f aca="true" t="shared" si="63" ref="U102:U110">K102*$E102/100</f>
        <v>142501.31</v>
      </c>
      <c r="V102" s="33">
        <f aca="true" t="shared" si="64" ref="V102:V110">L102*$E102/100</f>
        <v>141303.82</v>
      </c>
      <c r="W102" s="33">
        <f aca="true" t="shared" si="65" ref="W102:W110">M102*$E102/100</f>
        <v>0</v>
      </c>
      <c r="X102" s="34">
        <f aca="true" t="shared" si="66" ref="X102:X110">E102</f>
        <v>1197490</v>
      </c>
    </row>
    <row r="103" spans="4:24" ht="15">
      <c r="D103" s="11">
        <v>2009</v>
      </c>
      <c r="E103" s="2">
        <v>1177349</v>
      </c>
      <c r="F103" s="16">
        <v>100</v>
      </c>
      <c r="G103" s="2">
        <v>19.5</v>
      </c>
      <c r="H103" s="2">
        <v>18.8</v>
      </c>
      <c r="I103" s="2">
        <v>20.4</v>
      </c>
      <c r="J103" s="2">
        <v>17.2</v>
      </c>
      <c r="K103" s="2">
        <v>12.2</v>
      </c>
      <c r="L103" s="2">
        <v>11.9</v>
      </c>
      <c r="O103" s="1"/>
      <c r="P103" s="11">
        <v>2009</v>
      </c>
      <c r="Q103" s="33">
        <f t="shared" si="59"/>
        <v>229583.055</v>
      </c>
      <c r="R103" s="33">
        <f t="shared" si="60"/>
        <v>221341.612</v>
      </c>
      <c r="S103" s="33">
        <f t="shared" si="61"/>
        <v>240179.19599999997</v>
      </c>
      <c r="T103" s="33">
        <f t="shared" si="62"/>
        <v>202504.02800000002</v>
      </c>
      <c r="U103" s="33">
        <f t="shared" si="63"/>
        <v>143636.57799999998</v>
      </c>
      <c r="V103" s="33">
        <f t="shared" si="64"/>
        <v>140104.531</v>
      </c>
      <c r="W103" s="33">
        <f t="shared" si="65"/>
        <v>0</v>
      </c>
      <c r="X103" s="34">
        <f t="shared" si="66"/>
        <v>1177349</v>
      </c>
    </row>
    <row r="104" spans="4:24" ht="15">
      <c r="D104" s="11">
        <v>2008</v>
      </c>
      <c r="E104" s="2">
        <v>1128150</v>
      </c>
      <c r="F104" s="16">
        <v>100</v>
      </c>
      <c r="G104" s="2">
        <v>18.7</v>
      </c>
      <c r="H104" s="2">
        <v>19.1</v>
      </c>
      <c r="I104" s="2">
        <v>20.7</v>
      </c>
      <c r="J104" s="2">
        <v>17.5</v>
      </c>
      <c r="K104" s="2">
        <v>12.2</v>
      </c>
      <c r="L104" s="2">
        <v>11.8</v>
      </c>
      <c r="O104" s="1"/>
      <c r="P104" s="11">
        <v>2008</v>
      </c>
      <c r="Q104" s="33">
        <f t="shared" si="59"/>
        <v>210964.05</v>
      </c>
      <c r="R104" s="33">
        <f t="shared" si="60"/>
        <v>215476.65</v>
      </c>
      <c r="S104" s="33">
        <f t="shared" si="61"/>
        <v>233527.05</v>
      </c>
      <c r="T104" s="33">
        <f t="shared" si="62"/>
        <v>197426.25</v>
      </c>
      <c r="U104" s="33">
        <f t="shared" si="63"/>
        <v>137634.3</v>
      </c>
      <c r="V104" s="33">
        <f t="shared" si="64"/>
        <v>133121.7</v>
      </c>
      <c r="W104" s="33">
        <f t="shared" si="65"/>
        <v>0</v>
      </c>
      <c r="X104" s="34">
        <f t="shared" si="66"/>
        <v>1128150</v>
      </c>
    </row>
    <row r="105" spans="4:24" ht="15">
      <c r="D105" s="11">
        <v>2007</v>
      </c>
      <c r="E105" s="2">
        <v>1114424</v>
      </c>
      <c r="F105" s="16">
        <v>100</v>
      </c>
      <c r="G105" s="2">
        <v>18.5</v>
      </c>
      <c r="H105" s="2">
        <v>18.7</v>
      </c>
      <c r="I105" s="2">
        <v>20.4</v>
      </c>
      <c r="J105" s="2">
        <v>17.6</v>
      </c>
      <c r="K105" s="2">
        <v>12.6</v>
      </c>
      <c r="L105" s="2">
        <v>12.2</v>
      </c>
      <c r="O105" s="1"/>
      <c r="P105" s="11">
        <v>2007</v>
      </c>
      <c r="Q105" s="33">
        <f t="shared" si="59"/>
        <v>206168.44</v>
      </c>
      <c r="R105" s="33">
        <f t="shared" si="60"/>
        <v>208397.288</v>
      </c>
      <c r="S105" s="33">
        <f t="shared" si="61"/>
        <v>227342.49599999998</v>
      </c>
      <c r="T105" s="33">
        <f t="shared" si="62"/>
        <v>196138.624</v>
      </c>
      <c r="U105" s="33">
        <f t="shared" si="63"/>
        <v>140417.424</v>
      </c>
      <c r="V105" s="33">
        <f t="shared" si="64"/>
        <v>135959.728</v>
      </c>
      <c r="W105" s="33">
        <f t="shared" si="65"/>
        <v>0</v>
      </c>
      <c r="X105" s="34">
        <f t="shared" si="66"/>
        <v>1114424</v>
      </c>
    </row>
    <row r="106" spans="4:24" ht="15">
      <c r="D106" s="11">
        <v>2006</v>
      </c>
      <c r="E106" s="2">
        <v>1086634</v>
      </c>
      <c r="F106" s="16">
        <v>100</v>
      </c>
      <c r="G106" s="2">
        <v>18.4</v>
      </c>
      <c r="H106" s="2">
        <v>18.5</v>
      </c>
      <c r="I106" s="2">
        <v>20.4</v>
      </c>
      <c r="J106" s="2">
        <v>17.5</v>
      </c>
      <c r="K106" s="2">
        <v>12.7</v>
      </c>
      <c r="L106" s="2">
        <v>12.5</v>
      </c>
      <c r="O106" s="1"/>
      <c r="P106" s="11">
        <v>2006</v>
      </c>
      <c r="Q106" s="33">
        <f t="shared" si="59"/>
        <v>199940.656</v>
      </c>
      <c r="R106" s="33">
        <f t="shared" si="60"/>
        <v>201027.29</v>
      </c>
      <c r="S106" s="33">
        <f t="shared" si="61"/>
        <v>221673.33599999998</v>
      </c>
      <c r="T106" s="33">
        <f t="shared" si="62"/>
        <v>190160.95</v>
      </c>
      <c r="U106" s="33">
        <f t="shared" si="63"/>
        <v>138002.51799999998</v>
      </c>
      <c r="V106" s="33">
        <f t="shared" si="64"/>
        <v>135829.25</v>
      </c>
      <c r="W106" s="33">
        <f t="shared" si="65"/>
        <v>0</v>
      </c>
      <c r="X106" s="34">
        <f t="shared" si="66"/>
        <v>1086634</v>
      </c>
    </row>
    <row r="107" spans="4:24" ht="15">
      <c r="D107" s="11">
        <v>2005</v>
      </c>
      <c r="E107" s="2">
        <v>1079566</v>
      </c>
      <c r="F107" s="16">
        <v>100</v>
      </c>
      <c r="G107" s="2">
        <v>17.9</v>
      </c>
      <c r="H107" s="2">
        <v>18.5</v>
      </c>
      <c r="I107" s="2">
        <v>20.4</v>
      </c>
      <c r="J107" s="2">
        <v>17.7</v>
      </c>
      <c r="K107" s="2">
        <v>12.8</v>
      </c>
      <c r="L107" s="2">
        <v>12.7</v>
      </c>
      <c r="O107" s="1"/>
      <c r="P107" s="11">
        <v>2005</v>
      </c>
      <c r="Q107" s="33">
        <f t="shared" si="59"/>
        <v>193242.31399999998</v>
      </c>
      <c r="R107" s="33">
        <f t="shared" si="60"/>
        <v>199719.71</v>
      </c>
      <c r="S107" s="33">
        <f t="shared" si="61"/>
        <v>220231.46399999998</v>
      </c>
      <c r="T107" s="33">
        <f t="shared" si="62"/>
        <v>191083.182</v>
      </c>
      <c r="U107" s="33">
        <f t="shared" si="63"/>
        <v>138184.448</v>
      </c>
      <c r="V107" s="33">
        <f t="shared" si="64"/>
        <v>137104.88199999998</v>
      </c>
      <c r="W107" s="33">
        <f t="shared" si="65"/>
        <v>0</v>
      </c>
      <c r="X107" s="34">
        <f t="shared" si="66"/>
        <v>1079566</v>
      </c>
    </row>
    <row r="108" spans="4:24" ht="15">
      <c r="D108" s="11">
        <v>2004</v>
      </c>
      <c r="E108" s="2">
        <v>1039379</v>
      </c>
      <c r="F108" s="16">
        <v>100</v>
      </c>
      <c r="G108" s="2">
        <v>17.5</v>
      </c>
      <c r="H108" s="2">
        <v>18.3</v>
      </c>
      <c r="I108" s="2">
        <v>20.3</v>
      </c>
      <c r="J108" s="2">
        <v>17.9</v>
      </c>
      <c r="K108" s="2">
        <v>12.9</v>
      </c>
      <c r="L108" s="2">
        <v>13.1</v>
      </c>
      <c r="O108" s="1"/>
      <c r="P108" s="11">
        <v>2004</v>
      </c>
      <c r="Q108" s="33">
        <f t="shared" si="59"/>
        <v>181891.325</v>
      </c>
      <c r="R108" s="33">
        <f t="shared" si="60"/>
        <v>190206.357</v>
      </c>
      <c r="S108" s="33">
        <f t="shared" si="61"/>
        <v>210993.937</v>
      </c>
      <c r="T108" s="33">
        <f t="shared" si="62"/>
        <v>186048.841</v>
      </c>
      <c r="U108" s="33">
        <f t="shared" si="63"/>
        <v>134079.891</v>
      </c>
      <c r="V108" s="33">
        <f t="shared" si="64"/>
        <v>136158.649</v>
      </c>
      <c r="W108" s="33">
        <f t="shared" si="65"/>
        <v>0</v>
      </c>
      <c r="X108" s="34">
        <f t="shared" si="66"/>
        <v>1039379</v>
      </c>
    </row>
    <row r="109" spans="4:24" ht="15">
      <c r="D109" s="11">
        <v>2003</v>
      </c>
      <c r="E109" s="2">
        <v>1030919</v>
      </c>
      <c r="F109" s="16">
        <v>100</v>
      </c>
      <c r="G109" s="2">
        <v>17.4</v>
      </c>
      <c r="H109" s="2">
        <v>17.9</v>
      </c>
      <c r="I109" s="2">
        <v>20.2</v>
      </c>
      <c r="J109" s="2">
        <v>17.9</v>
      </c>
      <c r="K109" s="2">
        <v>13.3</v>
      </c>
      <c r="L109" s="2">
        <v>13.3</v>
      </c>
      <c r="O109" s="1"/>
      <c r="P109" s="11">
        <v>2003</v>
      </c>
      <c r="Q109" s="33">
        <f t="shared" si="59"/>
        <v>179379.906</v>
      </c>
      <c r="R109" s="33">
        <f t="shared" si="60"/>
        <v>184534.501</v>
      </c>
      <c r="S109" s="33">
        <f t="shared" si="61"/>
        <v>208245.638</v>
      </c>
      <c r="T109" s="33">
        <f t="shared" si="62"/>
        <v>184534.501</v>
      </c>
      <c r="U109" s="33">
        <f t="shared" si="63"/>
        <v>137112.227</v>
      </c>
      <c r="V109" s="33">
        <f t="shared" si="64"/>
        <v>137112.227</v>
      </c>
      <c r="W109" s="33">
        <f t="shared" si="65"/>
        <v>0</v>
      </c>
      <c r="X109" s="34">
        <f t="shared" si="66"/>
        <v>1030919</v>
      </c>
    </row>
    <row r="110" spans="4:24" ht="15">
      <c r="D110" s="11">
        <v>2002</v>
      </c>
      <c r="E110" s="2">
        <v>995404</v>
      </c>
      <c r="F110" s="16">
        <v>100</v>
      </c>
      <c r="G110" s="2">
        <v>18</v>
      </c>
      <c r="H110" s="2">
        <v>18.1</v>
      </c>
      <c r="I110" s="2">
        <v>20.1</v>
      </c>
      <c r="J110" s="2">
        <v>17.5</v>
      </c>
      <c r="K110" s="2">
        <v>12.8</v>
      </c>
      <c r="L110" s="2">
        <v>13.5</v>
      </c>
      <c r="O110" s="1"/>
      <c r="P110" s="11">
        <v>2002</v>
      </c>
      <c r="Q110" s="33">
        <f t="shared" si="59"/>
        <v>179172.72</v>
      </c>
      <c r="R110" s="33">
        <f t="shared" si="60"/>
        <v>180168.124</v>
      </c>
      <c r="S110" s="33">
        <f t="shared" si="61"/>
        <v>200076.20400000003</v>
      </c>
      <c r="T110" s="33">
        <f t="shared" si="62"/>
        <v>174195.7</v>
      </c>
      <c r="U110" s="33">
        <f t="shared" si="63"/>
        <v>127411.71200000001</v>
      </c>
      <c r="V110" s="33">
        <f t="shared" si="64"/>
        <v>134379.54</v>
      </c>
      <c r="W110" s="33">
        <f t="shared" si="65"/>
        <v>0</v>
      </c>
      <c r="X110" s="34">
        <f t="shared" si="66"/>
        <v>995404</v>
      </c>
    </row>
    <row r="111" spans="4:24" ht="15">
      <c r="D111" s="11">
        <v>2001</v>
      </c>
      <c r="E111" s="2">
        <v>794117</v>
      </c>
      <c r="F111" s="16">
        <v>100</v>
      </c>
      <c r="G111" s="2">
        <v>17</v>
      </c>
      <c r="H111" s="2">
        <v>18.1</v>
      </c>
      <c r="I111" s="2">
        <v>20.7</v>
      </c>
      <c r="J111" s="2">
        <v>18</v>
      </c>
      <c r="K111" s="2">
        <v>12.8</v>
      </c>
      <c r="L111" s="2">
        <v>13.4</v>
      </c>
      <c r="O111" s="1"/>
      <c r="P111" s="11">
        <v>2002</v>
      </c>
      <c r="Q111" s="33">
        <f aca="true" t="shared" si="67" ref="Q111:W111">G111*$E111/100</f>
        <v>134999.89</v>
      </c>
      <c r="R111" s="33">
        <f t="shared" si="67"/>
        <v>143735.17700000003</v>
      </c>
      <c r="S111" s="33">
        <f t="shared" si="67"/>
        <v>164382.21899999998</v>
      </c>
      <c r="T111" s="33">
        <f t="shared" si="67"/>
        <v>142941.06</v>
      </c>
      <c r="U111" s="33">
        <f t="shared" si="67"/>
        <v>101646.97600000001</v>
      </c>
      <c r="V111" s="33">
        <f t="shared" si="67"/>
        <v>106411.67800000001</v>
      </c>
      <c r="W111" s="33">
        <f t="shared" si="67"/>
        <v>0</v>
      </c>
      <c r="X111" s="34">
        <f>E111</f>
        <v>794117</v>
      </c>
    </row>
  </sheetData>
  <printOptions gridLines="1"/>
  <pageMargins left="0.5511811023622047" right="0.5511811023622047" top="0.5" bottom="0.984251968503937" header="0.33" footer="0.5118110236220472"/>
  <pageSetup horizontalDpi="600" verticalDpi="600" orientation="landscape" paperSize="9" r:id="rId2"/>
  <headerFooter alignWithMargins="0">
    <oddFooter>&amp;L&amp;8&amp;Z&amp;F \ &amp;A  &amp;D&amp;C&amp;8&amp;P of &amp;N</oddFooter>
  </headerFooter>
  <ignoredErrors>
    <ignoredError sqref="M9 M10:M1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Q1">
      <selection activeCell="X65" sqref="X65"/>
    </sheetView>
  </sheetViews>
  <sheetFormatPr defaultColWidth="9.33203125" defaultRowHeight="12.75"/>
  <cols>
    <col min="1" max="16384" width="8.16015625" style="0" customWidth="1"/>
  </cols>
  <sheetData/>
  <printOptions/>
  <pageMargins left="0.5511811023622047" right="0.5511811023622047" top="0.7874015748031497" bottom="0.984251968503937" header="0.5118110236220472" footer="0.5118110236220472"/>
  <pageSetup horizontalDpi="600" verticalDpi="600" orientation="portrait" paperSize="9" r:id="rId2"/>
  <headerFooter alignWithMargins="0">
    <oddFooter>&amp;L&amp;8&amp;Z&amp;F \ &amp;A  &amp;D&amp;C&amp;8&amp;P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103"/>
  <sheetViews>
    <sheetView tabSelected="1" workbookViewId="0" topLeftCell="A19">
      <selection activeCell="U55" sqref="U55:X55"/>
    </sheetView>
  </sheetViews>
  <sheetFormatPr defaultColWidth="9.33203125" defaultRowHeight="12.75"/>
  <cols>
    <col min="1" max="1" width="8.16015625" style="0" customWidth="1"/>
    <col min="2" max="3" width="3.83203125" style="0" customWidth="1"/>
    <col min="4" max="4" width="17.33203125" style="0" customWidth="1"/>
    <col min="5" max="5" width="7.83203125" style="0" customWidth="1"/>
    <col min="6" max="14" width="8.16015625" style="0" customWidth="1"/>
    <col min="15" max="15" width="3" style="0" customWidth="1"/>
    <col min="16" max="16" width="8.16015625" style="0" customWidth="1"/>
    <col min="17" max="17" width="6.66015625" style="0" customWidth="1"/>
    <col min="18" max="18" width="11.83203125" style="0" customWidth="1"/>
    <col min="19" max="19" width="8.16015625" style="0" customWidth="1"/>
    <col min="20" max="20" width="3.5" style="0" customWidth="1"/>
    <col min="21" max="21" width="12.33203125" style="0" customWidth="1"/>
    <col min="22" max="22" width="5.66015625" style="2" customWidth="1"/>
    <col min="23" max="23" width="6.16015625" style="2" customWidth="1"/>
    <col min="24" max="16384" width="8.16015625" style="0" customWidth="1"/>
  </cols>
  <sheetData>
    <row r="3" ht="12.75">
      <c r="D3" t="s">
        <v>22</v>
      </c>
    </row>
    <row r="4" ht="12.75">
      <c r="D4" s="2" t="s">
        <v>23</v>
      </c>
    </row>
    <row r="5" spans="5:13" ht="12.75">
      <c r="E5" t="s">
        <v>9</v>
      </c>
      <c r="F5" t="s">
        <v>11</v>
      </c>
      <c r="G5" t="s">
        <v>12</v>
      </c>
      <c r="I5" t="s">
        <v>13</v>
      </c>
      <c r="J5" t="s">
        <v>14</v>
      </c>
      <c r="K5" t="s">
        <v>20</v>
      </c>
      <c r="L5" t="s">
        <v>21</v>
      </c>
      <c r="M5" t="s">
        <v>86</v>
      </c>
    </row>
    <row r="6" spans="4:13" ht="12.75">
      <c r="D6">
        <v>2010</v>
      </c>
      <c r="E6">
        <f>'AL'!O9</f>
        <v>13850</v>
      </c>
      <c r="F6">
        <f>'AL'!O31</f>
        <v>5548</v>
      </c>
      <c r="G6">
        <f>'AL'!O53</f>
        <v>7629</v>
      </c>
      <c r="I6">
        <f>'AL'!O75</f>
        <v>77001</v>
      </c>
      <c r="J6">
        <f>'AL'!O87</f>
        <v>30976</v>
      </c>
      <c r="K6">
        <f>'AL'!O109</f>
        <v>89320</v>
      </c>
      <c r="L6">
        <f>'AL'!O131</f>
        <v>49222</v>
      </c>
      <c r="M6">
        <f>'AL'!O153</f>
        <v>853933</v>
      </c>
    </row>
    <row r="7" spans="4:13" ht="12.75">
      <c r="D7">
        <v>2009</v>
      </c>
      <c r="E7">
        <f>'AL'!O10</f>
        <v>14333</v>
      </c>
      <c r="F7">
        <f>'AL'!O32</f>
        <v>5765</v>
      </c>
      <c r="G7">
        <f>'AL'!O54</f>
        <v>7334</v>
      </c>
      <c r="I7">
        <f>'AL'!O76</f>
        <v>72475</v>
      </c>
      <c r="J7">
        <f>'AL'!O88</f>
        <v>29436</v>
      </c>
      <c r="K7">
        <f>'AL'!O110</f>
        <v>91815</v>
      </c>
      <c r="L7">
        <f>'AL'!O132</f>
        <v>49071</v>
      </c>
      <c r="M7">
        <f>'AL'!O154</f>
        <v>846977</v>
      </c>
    </row>
    <row r="8" spans="4:13" ht="12.75">
      <c r="D8">
        <v>2008</v>
      </c>
      <c r="E8">
        <f>'AL'!O11</f>
        <v>14885</v>
      </c>
      <c r="F8">
        <f>'AL'!O33</f>
        <v>6245</v>
      </c>
      <c r="G8">
        <f>'AL'!O55</f>
        <v>7055</v>
      </c>
      <c r="I8">
        <f>'AL'!O77</f>
        <v>64593</v>
      </c>
      <c r="J8">
        <f>'AL'!O89</f>
        <v>28096</v>
      </c>
      <c r="K8">
        <f>'AL'!O111</f>
        <v>89111</v>
      </c>
      <c r="L8">
        <f>'AL'!O133</f>
        <v>48037</v>
      </c>
      <c r="M8">
        <f>'AL'!O155</f>
        <v>827737</v>
      </c>
    </row>
    <row r="10" ht="12.75">
      <c r="D10" t="s">
        <v>24</v>
      </c>
    </row>
    <row r="11" spans="4:13" ht="12.75">
      <c r="D11">
        <v>2010</v>
      </c>
      <c r="E11">
        <f>'AS'!E9</f>
        <v>18096</v>
      </c>
      <c r="F11">
        <f>'AS'!E22</f>
        <v>7001</v>
      </c>
      <c r="G11">
        <f>'AS'!E35</f>
        <v>10250</v>
      </c>
      <c r="I11">
        <f>'AS'!E49</f>
        <v>112847</v>
      </c>
      <c r="J11">
        <f>'AS'!E63</f>
        <v>45534</v>
      </c>
      <c r="K11">
        <f>'AS'!E76</f>
        <v>109411</v>
      </c>
      <c r="L11">
        <f>'AS'!E89</f>
        <v>59257</v>
      </c>
      <c r="M11">
        <f>'AS'!E102</f>
        <v>1197490</v>
      </c>
    </row>
    <row r="12" spans="4:13" ht="12.75">
      <c r="D12">
        <v>2009</v>
      </c>
      <c r="E12">
        <f>'AS'!E10</f>
        <v>19122</v>
      </c>
      <c r="F12">
        <f>'AS'!E23</f>
        <v>7415</v>
      </c>
      <c r="G12">
        <f>'AS'!E36</f>
        <v>9694</v>
      </c>
      <c r="I12">
        <f>'AS'!E50</f>
        <v>103312</v>
      </c>
      <c r="J12">
        <f>'AS'!E64</f>
        <v>41955</v>
      </c>
      <c r="K12">
        <f>'AS'!E77</f>
        <v>107124</v>
      </c>
      <c r="L12">
        <f>'AS'!E90</f>
        <v>58020</v>
      </c>
      <c r="M12">
        <f>'AS'!E103</f>
        <v>1177349</v>
      </c>
    </row>
    <row r="13" spans="4:13" ht="12.75">
      <c r="D13">
        <v>2008</v>
      </c>
      <c r="E13">
        <f>'AS'!E11</f>
        <v>19167</v>
      </c>
      <c r="F13">
        <f>'AS'!E24</f>
        <v>7533</v>
      </c>
      <c r="G13">
        <f>'AS'!E37</f>
        <v>9247</v>
      </c>
      <c r="I13">
        <f>'AS'!E51</f>
        <v>84613</v>
      </c>
      <c r="J13">
        <f>'AS'!E65</f>
        <v>38129</v>
      </c>
      <c r="K13">
        <f>'AS'!E78</f>
        <v>106184</v>
      </c>
      <c r="L13">
        <f>'AS'!E91</f>
        <v>55736</v>
      </c>
      <c r="M13">
        <f>'AS'!E104</f>
        <v>1128150</v>
      </c>
    </row>
    <row r="15" ht="12.75">
      <c r="D15" s="14" t="s">
        <v>26</v>
      </c>
    </row>
    <row r="16" spans="4:12" ht="12.75">
      <c r="D16">
        <v>2010</v>
      </c>
      <c r="E16" s="15"/>
      <c r="F16" s="15"/>
      <c r="G16" s="15"/>
      <c r="H16" s="15"/>
      <c r="I16" s="15"/>
      <c r="J16" s="15"/>
      <c r="K16" s="15"/>
      <c r="L16" s="15"/>
    </row>
    <row r="17" spans="4:13" ht="12.75">
      <c r="D17">
        <v>2009</v>
      </c>
      <c r="E17" s="15">
        <f>E6/E12</f>
        <v>0.7242966216922916</v>
      </c>
      <c r="F17" s="15">
        <f aca="true" t="shared" si="0" ref="F17:L18">F6/F12</f>
        <v>0.7482130815913689</v>
      </c>
      <c r="G17" s="15">
        <f t="shared" si="0"/>
        <v>0.7869816381266763</v>
      </c>
      <c r="H17" s="15"/>
      <c r="I17" s="15">
        <f t="shared" si="0"/>
        <v>0.7453248412575499</v>
      </c>
      <c r="J17" s="15">
        <f t="shared" si="0"/>
        <v>0.7383148611607675</v>
      </c>
      <c r="K17" s="15">
        <f t="shared" si="0"/>
        <v>0.8338000821477913</v>
      </c>
      <c r="L17" s="15">
        <f t="shared" si="0"/>
        <v>0.8483626335746295</v>
      </c>
      <c r="M17" s="15">
        <f>M6/M12</f>
        <v>0.7253015036323129</v>
      </c>
    </row>
    <row r="18" spans="4:13" ht="12.75">
      <c r="D18">
        <v>2008</v>
      </c>
      <c r="E18" s="15">
        <f>E7/E13</f>
        <v>0.7477956905097303</v>
      </c>
      <c r="F18" s="15">
        <f t="shared" si="0"/>
        <v>0.7652993495287402</v>
      </c>
      <c r="G18" s="15">
        <f t="shared" si="0"/>
        <v>0.7931220936519953</v>
      </c>
      <c r="H18" s="15"/>
      <c r="I18" s="15">
        <f t="shared" si="0"/>
        <v>0.8565468663207781</v>
      </c>
      <c r="J18" s="15">
        <f t="shared" si="0"/>
        <v>0.7720108054236933</v>
      </c>
      <c r="K18" s="15">
        <f t="shared" si="0"/>
        <v>0.8646782942816243</v>
      </c>
      <c r="L18" s="15">
        <f t="shared" si="0"/>
        <v>0.8804184010334434</v>
      </c>
      <c r="M18" s="15">
        <f>M7/M13</f>
        <v>0.7507662988077827</v>
      </c>
    </row>
    <row r="23" spans="5:14" ht="12.75">
      <c r="E23" s="18" t="s">
        <v>27</v>
      </c>
      <c r="F23" s="19" t="s">
        <v>28</v>
      </c>
      <c r="G23" s="19" t="s">
        <v>29</v>
      </c>
      <c r="H23" s="20" t="s">
        <v>30</v>
      </c>
      <c r="I23" s="20"/>
      <c r="J23" s="20"/>
      <c r="K23" s="20"/>
      <c r="L23" s="20"/>
      <c r="M23" s="20"/>
      <c r="N23" s="21"/>
    </row>
    <row r="24" spans="5:24" ht="26.25" thickBot="1">
      <c r="E24" s="22"/>
      <c r="F24" s="23" t="s">
        <v>31</v>
      </c>
      <c r="G24" s="24" t="s">
        <v>32</v>
      </c>
      <c r="H24" s="25" t="s">
        <v>0</v>
      </c>
      <c r="I24" s="25" t="s">
        <v>1</v>
      </c>
      <c r="J24" s="25" t="s">
        <v>2</v>
      </c>
      <c r="K24" s="25" t="s">
        <v>3</v>
      </c>
      <c r="L24" s="25" t="s">
        <v>4</v>
      </c>
      <c r="M24" s="25" t="s">
        <v>5</v>
      </c>
      <c r="N24" s="26" t="s">
        <v>7</v>
      </c>
      <c r="P24" s="27" t="s">
        <v>66</v>
      </c>
      <c r="R24" s="27" t="s">
        <v>67</v>
      </c>
      <c r="S24" s="37" t="s">
        <v>66</v>
      </c>
      <c r="V24" s="25" t="s">
        <v>0</v>
      </c>
      <c r="W24" s="25" t="s">
        <v>1</v>
      </c>
      <c r="X24" s="25" t="s">
        <v>91</v>
      </c>
    </row>
    <row r="25" spans="1:24" ht="12.75">
      <c r="A25">
        <v>12</v>
      </c>
      <c r="B25">
        <f>A25+4</f>
        <v>16</v>
      </c>
      <c r="D25" t="s">
        <v>33</v>
      </c>
      <c r="E25" t="s">
        <v>34</v>
      </c>
      <c r="F25">
        <v>46054</v>
      </c>
      <c r="G25">
        <v>5.4</v>
      </c>
      <c r="H25">
        <v>13.3</v>
      </c>
      <c r="I25">
        <v>18.4</v>
      </c>
      <c r="J25">
        <v>25.7</v>
      </c>
      <c r="K25">
        <v>22.9</v>
      </c>
      <c r="L25">
        <v>12.9</v>
      </c>
      <c r="M25">
        <v>5.2</v>
      </c>
      <c r="N25">
        <v>1.5999999999999943</v>
      </c>
      <c r="P25" s="15">
        <f>H25/(H25+I25)</f>
        <v>0.41955835962145116</v>
      </c>
      <c r="R25" t="s">
        <v>68</v>
      </c>
      <c r="S25" s="28">
        <v>0.14400000000000002</v>
      </c>
      <c r="U25" t="s">
        <v>85</v>
      </c>
      <c r="V25" s="2">
        <v>2</v>
      </c>
      <c r="W25" s="2">
        <v>9.3</v>
      </c>
      <c r="X25" s="7">
        <f aca="true" t="shared" si="1" ref="X25:X52">V25+W25</f>
        <v>11.3</v>
      </c>
    </row>
    <row r="26" spans="1:24" ht="12.75">
      <c r="A26">
        <v>19</v>
      </c>
      <c r="B26">
        <f aca="true" t="shared" si="2" ref="B26:B61">A26+4</f>
        <v>23</v>
      </c>
      <c r="D26" t="s">
        <v>35</v>
      </c>
      <c r="E26" t="s">
        <v>34</v>
      </c>
      <c r="F26">
        <v>57854</v>
      </c>
      <c r="G26">
        <v>6.8</v>
      </c>
      <c r="H26">
        <v>8</v>
      </c>
      <c r="I26">
        <v>20.5</v>
      </c>
      <c r="J26">
        <v>23.2</v>
      </c>
      <c r="K26">
        <v>20.7</v>
      </c>
      <c r="L26">
        <v>15.2</v>
      </c>
      <c r="M26">
        <v>9.2</v>
      </c>
      <c r="N26">
        <v>3.2</v>
      </c>
      <c r="P26" s="15">
        <f aca="true" t="shared" si="3" ref="P26:P61">H26/(H26+I26)</f>
        <v>0.2807017543859649</v>
      </c>
      <c r="R26" t="s">
        <v>85</v>
      </c>
      <c r="S26" s="28">
        <v>0.17699115044247787</v>
      </c>
      <c r="U26" t="s">
        <v>68</v>
      </c>
      <c r="V26" s="2">
        <v>1.8</v>
      </c>
      <c r="W26" s="2">
        <v>10.7</v>
      </c>
      <c r="X26" s="7">
        <f t="shared" si="1"/>
        <v>12.5</v>
      </c>
    </row>
    <row r="27" spans="1:24" ht="12.75">
      <c r="A27">
        <v>26</v>
      </c>
      <c r="B27">
        <f t="shared" si="2"/>
        <v>30</v>
      </c>
      <c r="D27" t="s">
        <v>36</v>
      </c>
      <c r="E27" t="s">
        <v>34</v>
      </c>
      <c r="F27">
        <v>31503</v>
      </c>
      <c r="G27">
        <v>3.7</v>
      </c>
      <c r="H27">
        <v>3.7</v>
      </c>
      <c r="I27">
        <v>13.1</v>
      </c>
      <c r="J27">
        <v>26.9</v>
      </c>
      <c r="K27">
        <v>28.8</v>
      </c>
      <c r="L27">
        <v>18.6</v>
      </c>
      <c r="M27">
        <v>7</v>
      </c>
      <c r="N27">
        <v>1.9000000000000057</v>
      </c>
      <c r="P27" s="15">
        <f t="shared" si="3"/>
        <v>0.22023809523809523</v>
      </c>
      <c r="U27" t="s">
        <v>81</v>
      </c>
      <c r="V27" s="2">
        <v>4.4</v>
      </c>
      <c r="W27" s="2">
        <v>8.6</v>
      </c>
      <c r="X27" s="7">
        <f t="shared" si="1"/>
        <v>13</v>
      </c>
    </row>
    <row r="28" spans="1:24" ht="12.75">
      <c r="A28">
        <v>33</v>
      </c>
      <c r="B28">
        <f t="shared" si="2"/>
        <v>37</v>
      </c>
      <c r="D28" t="s">
        <v>37</v>
      </c>
      <c r="E28" t="s">
        <v>34</v>
      </c>
      <c r="F28">
        <v>44051</v>
      </c>
      <c r="G28">
        <v>5.2</v>
      </c>
      <c r="H28">
        <v>9.2</v>
      </c>
      <c r="I28">
        <v>25.4</v>
      </c>
      <c r="J28">
        <v>24.5</v>
      </c>
      <c r="K28">
        <v>18.1</v>
      </c>
      <c r="L28">
        <v>12.3</v>
      </c>
      <c r="M28">
        <v>7.599999999999994</v>
      </c>
      <c r="N28">
        <v>2.9000000000000057</v>
      </c>
      <c r="P28" s="15">
        <f t="shared" si="3"/>
        <v>0.26589595375722547</v>
      </c>
      <c r="R28" t="s">
        <v>9</v>
      </c>
      <c r="S28" s="31">
        <v>0.1969309462915601</v>
      </c>
      <c r="U28" t="s">
        <v>76</v>
      </c>
      <c r="V28" s="2">
        <v>3.6</v>
      </c>
      <c r="W28" s="2">
        <v>9.6</v>
      </c>
      <c r="X28" s="7">
        <f t="shared" si="1"/>
        <v>13.2</v>
      </c>
    </row>
    <row r="29" spans="1:24" ht="12.75">
      <c r="A29">
        <v>40</v>
      </c>
      <c r="B29">
        <f t="shared" si="2"/>
        <v>44</v>
      </c>
      <c r="D29" t="s">
        <v>38</v>
      </c>
      <c r="E29" t="s">
        <v>34</v>
      </c>
      <c r="F29">
        <v>6296</v>
      </c>
      <c r="G29">
        <v>0.7</v>
      </c>
      <c r="H29">
        <v>9.6</v>
      </c>
      <c r="I29">
        <v>28.6</v>
      </c>
      <c r="J29">
        <v>28</v>
      </c>
      <c r="K29">
        <v>19.5</v>
      </c>
      <c r="L29">
        <v>9.599999999999994</v>
      </c>
      <c r="M29">
        <v>3.6000000000000085</v>
      </c>
      <c r="N29">
        <v>1.0999999999999943</v>
      </c>
      <c r="P29" s="15">
        <f t="shared" si="3"/>
        <v>0.2513089005235602</v>
      </c>
      <c r="U29" t="s">
        <v>74</v>
      </c>
      <c r="V29" s="2">
        <v>4.2</v>
      </c>
      <c r="W29" s="2">
        <v>11.5</v>
      </c>
      <c r="X29" s="7">
        <f t="shared" si="1"/>
        <v>15.7</v>
      </c>
    </row>
    <row r="30" spans="1:24" ht="12.75">
      <c r="A30">
        <v>47</v>
      </c>
      <c r="B30">
        <f t="shared" si="2"/>
        <v>51</v>
      </c>
      <c r="D30" t="s">
        <v>39</v>
      </c>
      <c r="E30" t="s">
        <v>34</v>
      </c>
      <c r="F30">
        <v>2081</v>
      </c>
      <c r="G30">
        <v>0.2</v>
      </c>
      <c r="H30">
        <v>6.5</v>
      </c>
      <c r="I30">
        <v>13.4</v>
      </c>
      <c r="J30">
        <v>29.6</v>
      </c>
      <c r="K30">
        <v>29.3</v>
      </c>
      <c r="L30">
        <v>17</v>
      </c>
      <c r="M30">
        <v>3.5</v>
      </c>
      <c r="N30">
        <v>0.7000000000000028</v>
      </c>
      <c r="P30" s="15">
        <f t="shared" si="3"/>
        <v>0.32663316582914576</v>
      </c>
      <c r="R30" t="s">
        <v>53</v>
      </c>
      <c r="S30" s="28">
        <v>0.20942408376963348</v>
      </c>
      <c r="U30" t="s">
        <v>40</v>
      </c>
      <c r="V30" s="2">
        <v>3.5</v>
      </c>
      <c r="W30" s="2">
        <v>12.8</v>
      </c>
      <c r="X30" s="7">
        <f t="shared" si="1"/>
        <v>16.3</v>
      </c>
    </row>
    <row r="31" spans="1:24" ht="12.75">
      <c r="A31">
        <v>54</v>
      </c>
      <c r="B31">
        <f t="shared" si="2"/>
        <v>58</v>
      </c>
      <c r="D31" t="s">
        <v>40</v>
      </c>
      <c r="E31" t="s">
        <v>34</v>
      </c>
      <c r="F31">
        <v>4065</v>
      </c>
      <c r="G31">
        <v>0.5</v>
      </c>
      <c r="H31">
        <v>3.5</v>
      </c>
      <c r="I31">
        <v>12.8</v>
      </c>
      <c r="J31">
        <v>20.6</v>
      </c>
      <c r="K31">
        <v>24.4</v>
      </c>
      <c r="L31">
        <v>21.3</v>
      </c>
      <c r="M31">
        <v>12.6</v>
      </c>
      <c r="N31">
        <v>4.8</v>
      </c>
      <c r="P31" s="15">
        <f t="shared" si="3"/>
        <v>0.21472392638036808</v>
      </c>
      <c r="R31" t="s">
        <v>40</v>
      </c>
      <c r="S31" s="28">
        <v>0.21472392638036808</v>
      </c>
      <c r="U31" t="s">
        <v>70</v>
      </c>
      <c r="V31" s="2">
        <v>3.7</v>
      </c>
      <c r="W31" s="2">
        <v>13.1</v>
      </c>
      <c r="X31" s="7">
        <f t="shared" si="1"/>
        <v>16.8</v>
      </c>
    </row>
    <row r="32" spans="1:24" ht="12.75">
      <c r="A32">
        <v>61</v>
      </c>
      <c r="B32">
        <f t="shared" si="2"/>
        <v>65</v>
      </c>
      <c r="D32" t="s">
        <v>41</v>
      </c>
      <c r="E32" t="s">
        <v>34</v>
      </c>
      <c r="F32">
        <v>2082</v>
      </c>
      <c r="G32">
        <v>0.2</v>
      </c>
      <c r="H32">
        <v>3.6</v>
      </c>
      <c r="I32">
        <v>9.6</v>
      </c>
      <c r="J32">
        <v>21.6</v>
      </c>
      <c r="K32">
        <v>28.4</v>
      </c>
      <c r="L32">
        <v>22.2</v>
      </c>
      <c r="M32">
        <v>10.5</v>
      </c>
      <c r="N32">
        <v>4.099999999999994</v>
      </c>
      <c r="P32" s="15">
        <f t="shared" si="3"/>
        <v>0.27272727272727276</v>
      </c>
      <c r="R32" t="s">
        <v>69</v>
      </c>
      <c r="S32" s="28">
        <v>0.21818181818181817</v>
      </c>
      <c r="U32" t="s">
        <v>77</v>
      </c>
      <c r="V32" s="2">
        <v>5.3</v>
      </c>
      <c r="W32" s="2">
        <v>12.5</v>
      </c>
      <c r="X32" s="7">
        <f t="shared" si="1"/>
        <v>17.8</v>
      </c>
    </row>
    <row r="33" spans="1:24" ht="12.75">
      <c r="A33">
        <v>68</v>
      </c>
      <c r="B33">
        <f t="shared" si="2"/>
        <v>72</v>
      </c>
      <c r="D33" t="s">
        <v>42</v>
      </c>
      <c r="E33" t="s">
        <v>34</v>
      </c>
      <c r="F33">
        <v>22875</v>
      </c>
      <c r="G33">
        <v>2.7</v>
      </c>
      <c r="H33">
        <v>8.8</v>
      </c>
      <c r="I33">
        <v>27.9</v>
      </c>
      <c r="J33">
        <v>27.8</v>
      </c>
      <c r="K33">
        <v>19.5</v>
      </c>
      <c r="L33">
        <v>10.5</v>
      </c>
      <c r="M33">
        <v>4.3</v>
      </c>
      <c r="N33">
        <v>1.2</v>
      </c>
      <c r="P33" s="15">
        <f t="shared" si="3"/>
        <v>0.23978201634877383</v>
      </c>
      <c r="R33" t="s">
        <v>70</v>
      </c>
      <c r="S33" s="28">
        <v>0.22023809523809523</v>
      </c>
      <c r="U33" t="s">
        <v>80</v>
      </c>
      <c r="V33" s="2">
        <v>5.9</v>
      </c>
      <c r="W33" s="2">
        <v>12</v>
      </c>
      <c r="X33" s="7">
        <f t="shared" si="1"/>
        <v>17.9</v>
      </c>
    </row>
    <row r="34" spans="1:24" ht="12.75">
      <c r="A34">
        <v>75</v>
      </c>
      <c r="B34">
        <f t="shared" si="2"/>
        <v>79</v>
      </c>
      <c r="D34" t="s">
        <v>43</v>
      </c>
      <c r="E34" t="s">
        <v>34</v>
      </c>
      <c r="F34">
        <v>89320</v>
      </c>
      <c r="G34">
        <v>10.5</v>
      </c>
      <c r="H34">
        <v>7.4</v>
      </c>
      <c r="I34">
        <v>15.7</v>
      </c>
      <c r="J34">
        <v>26.6</v>
      </c>
      <c r="K34">
        <v>27.9</v>
      </c>
      <c r="L34">
        <v>17</v>
      </c>
      <c r="M34">
        <v>4.6000000000000085</v>
      </c>
      <c r="N34">
        <v>0.7999999999999972</v>
      </c>
      <c r="P34" s="15">
        <f t="shared" si="3"/>
        <v>0.3203463203463203</v>
      </c>
      <c r="R34" t="s">
        <v>12</v>
      </c>
      <c r="S34" s="28">
        <v>0.22135416666666669</v>
      </c>
      <c r="U34" t="s">
        <v>57</v>
      </c>
      <c r="V34" s="2">
        <v>5.2</v>
      </c>
      <c r="W34" s="2">
        <v>13.5</v>
      </c>
      <c r="X34" s="7">
        <f t="shared" si="1"/>
        <v>18.7</v>
      </c>
    </row>
    <row r="35" spans="1:24" ht="12.75">
      <c r="A35">
        <v>82</v>
      </c>
      <c r="B35">
        <f t="shared" si="2"/>
        <v>86</v>
      </c>
      <c r="D35" t="s">
        <v>44</v>
      </c>
      <c r="E35" t="s">
        <v>34</v>
      </c>
      <c r="F35">
        <v>16598</v>
      </c>
      <c r="G35">
        <v>1.9</v>
      </c>
      <c r="H35">
        <v>5.6</v>
      </c>
      <c r="I35">
        <v>13.8</v>
      </c>
      <c r="J35">
        <v>29.3</v>
      </c>
      <c r="K35">
        <v>29.6</v>
      </c>
      <c r="L35">
        <v>16</v>
      </c>
      <c r="M35">
        <v>4.8</v>
      </c>
      <c r="N35">
        <v>0.9000000000000057</v>
      </c>
      <c r="P35" s="15">
        <f t="shared" si="3"/>
        <v>0.288659793814433</v>
      </c>
      <c r="R35" t="s">
        <v>71</v>
      </c>
      <c r="S35" s="28">
        <v>0.22459893048128343</v>
      </c>
      <c r="U35" t="s">
        <v>71</v>
      </c>
      <c r="V35" s="2">
        <v>4.2</v>
      </c>
      <c r="W35" s="2">
        <v>14.5</v>
      </c>
      <c r="X35" s="7">
        <f t="shared" si="1"/>
        <v>18.7</v>
      </c>
    </row>
    <row r="36" spans="1:24" ht="12.75">
      <c r="A36">
        <v>89</v>
      </c>
      <c r="B36">
        <f t="shared" si="2"/>
        <v>93</v>
      </c>
      <c r="D36" t="s">
        <v>9</v>
      </c>
      <c r="E36" t="s">
        <v>34</v>
      </c>
      <c r="F36">
        <v>13850</v>
      </c>
      <c r="G36">
        <v>1.6</v>
      </c>
      <c r="H36">
        <v>7.7</v>
      </c>
      <c r="I36">
        <v>31.4</v>
      </c>
      <c r="J36">
        <v>28.5</v>
      </c>
      <c r="K36">
        <v>18.2</v>
      </c>
      <c r="L36">
        <v>9.600000000000009</v>
      </c>
      <c r="M36">
        <v>3.6999999999999886</v>
      </c>
      <c r="N36">
        <v>0.9000000000000057</v>
      </c>
      <c r="P36" s="15">
        <f t="shared" si="3"/>
        <v>0.1969309462915601</v>
      </c>
      <c r="R36" t="s">
        <v>46</v>
      </c>
      <c r="S36" s="28">
        <v>0.2251655629139073</v>
      </c>
      <c r="U36" t="s">
        <v>53</v>
      </c>
      <c r="V36" s="2">
        <v>4</v>
      </c>
      <c r="W36" s="2">
        <v>15.1</v>
      </c>
      <c r="X36" s="7">
        <f t="shared" si="1"/>
        <v>19.1</v>
      </c>
    </row>
    <row r="37" spans="1:24" ht="12.75">
      <c r="A37">
        <v>96</v>
      </c>
      <c r="B37">
        <f t="shared" si="2"/>
        <v>100</v>
      </c>
      <c r="D37" t="s">
        <v>45</v>
      </c>
      <c r="E37" t="s">
        <v>34</v>
      </c>
      <c r="F37">
        <v>46770</v>
      </c>
      <c r="G37">
        <v>5.5</v>
      </c>
      <c r="H37">
        <v>4.4</v>
      </c>
      <c r="I37">
        <v>8.6</v>
      </c>
      <c r="J37">
        <v>18.2</v>
      </c>
      <c r="K37">
        <v>23.5</v>
      </c>
      <c r="L37">
        <v>23</v>
      </c>
      <c r="M37">
        <v>14.9</v>
      </c>
      <c r="N37">
        <v>7.400000000000006</v>
      </c>
      <c r="P37" s="15">
        <f t="shared" si="3"/>
        <v>0.3384615384615385</v>
      </c>
      <c r="R37" t="s">
        <v>42</v>
      </c>
      <c r="S37" s="28">
        <v>0.23978201634877383</v>
      </c>
      <c r="U37" t="s">
        <v>44</v>
      </c>
      <c r="V37" s="2">
        <v>5.6</v>
      </c>
      <c r="W37" s="2">
        <v>13.8</v>
      </c>
      <c r="X37" s="7">
        <f t="shared" si="1"/>
        <v>19.4</v>
      </c>
    </row>
    <row r="38" spans="1:24" ht="12.75">
      <c r="A38">
        <v>103</v>
      </c>
      <c r="B38">
        <f t="shared" si="2"/>
        <v>107</v>
      </c>
      <c r="D38" t="s">
        <v>46</v>
      </c>
      <c r="E38" t="s">
        <v>34</v>
      </c>
      <c r="F38">
        <v>32063</v>
      </c>
      <c r="G38">
        <v>3.8</v>
      </c>
      <c r="H38">
        <v>6.8</v>
      </c>
      <c r="I38">
        <v>23.4</v>
      </c>
      <c r="J38">
        <v>27.6</v>
      </c>
      <c r="K38">
        <v>23.1</v>
      </c>
      <c r="L38">
        <v>13.4</v>
      </c>
      <c r="M38">
        <v>4.5</v>
      </c>
      <c r="N38">
        <v>1.2</v>
      </c>
      <c r="P38" s="15">
        <f t="shared" si="3"/>
        <v>0.2251655629139073</v>
      </c>
      <c r="R38" t="s">
        <v>11</v>
      </c>
      <c r="S38" s="28">
        <v>0.24264705882352944</v>
      </c>
      <c r="U38" t="s">
        <v>79</v>
      </c>
      <c r="V38" s="2">
        <v>6.5</v>
      </c>
      <c r="W38" s="2">
        <v>13.4</v>
      </c>
      <c r="X38" s="7">
        <f t="shared" si="1"/>
        <v>19.9</v>
      </c>
    </row>
    <row r="39" spans="1:24" ht="12.75">
      <c r="A39">
        <v>110</v>
      </c>
      <c r="B39">
        <f t="shared" si="2"/>
        <v>114</v>
      </c>
      <c r="D39" t="s">
        <v>11</v>
      </c>
      <c r="E39" t="s">
        <v>34</v>
      </c>
      <c r="F39">
        <v>5548</v>
      </c>
      <c r="G39">
        <v>0.6</v>
      </c>
      <c r="H39">
        <v>9.9</v>
      </c>
      <c r="I39">
        <v>30.9</v>
      </c>
      <c r="J39">
        <v>25.7</v>
      </c>
      <c r="K39">
        <v>17.8</v>
      </c>
      <c r="L39">
        <v>10.3</v>
      </c>
      <c r="M39">
        <v>4.400000000000006</v>
      </c>
      <c r="N39">
        <v>1</v>
      </c>
      <c r="P39" s="15">
        <f t="shared" si="3"/>
        <v>0.24264705882352944</v>
      </c>
      <c r="R39" t="s">
        <v>72</v>
      </c>
      <c r="S39" s="28">
        <v>0.2513089005235602</v>
      </c>
      <c r="U39" t="s">
        <v>49</v>
      </c>
      <c r="V39" s="2">
        <v>5.5</v>
      </c>
      <c r="W39" s="2">
        <v>14.8</v>
      </c>
      <c r="X39" s="7">
        <f t="shared" si="1"/>
        <v>20.3</v>
      </c>
    </row>
    <row r="40" spans="1:24" ht="12.75">
      <c r="A40">
        <v>117</v>
      </c>
      <c r="B40">
        <f t="shared" si="2"/>
        <v>121</v>
      </c>
      <c r="D40" t="s">
        <v>21</v>
      </c>
      <c r="E40" t="s">
        <v>34</v>
      </c>
      <c r="F40">
        <v>49222</v>
      </c>
      <c r="G40">
        <v>5.8</v>
      </c>
      <c r="H40">
        <v>7</v>
      </c>
      <c r="I40">
        <v>20.7</v>
      </c>
      <c r="J40">
        <v>28.5</v>
      </c>
      <c r="K40">
        <v>24.2</v>
      </c>
      <c r="L40">
        <v>14</v>
      </c>
      <c r="M40">
        <v>4.599999999999994</v>
      </c>
      <c r="N40">
        <v>1</v>
      </c>
      <c r="P40" s="15">
        <f t="shared" si="3"/>
        <v>0.2527075812274368</v>
      </c>
      <c r="R40" t="s">
        <v>21</v>
      </c>
      <c r="S40" s="28">
        <v>0.2527075812274368</v>
      </c>
      <c r="U40" t="s">
        <v>60</v>
      </c>
      <c r="V40" s="2">
        <v>5.4</v>
      </c>
      <c r="W40" s="2">
        <v>14.9</v>
      </c>
      <c r="X40" s="7">
        <f t="shared" si="1"/>
        <v>20.3</v>
      </c>
    </row>
    <row r="41" spans="1:24" ht="12.75">
      <c r="A41">
        <v>124</v>
      </c>
      <c r="B41">
        <f t="shared" si="2"/>
        <v>128</v>
      </c>
      <c r="D41" t="s">
        <v>47</v>
      </c>
      <c r="E41" t="s">
        <v>34</v>
      </c>
      <c r="F41">
        <v>12186</v>
      </c>
      <c r="G41">
        <v>1.4</v>
      </c>
      <c r="H41">
        <v>2</v>
      </c>
      <c r="I41">
        <v>9.3</v>
      </c>
      <c r="J41">
        <v>21.8</v>
      </c>
      <c r="K41">
        <v>27.1</v>
      </c>
      <c r="L41">
        <v>22.8</v>
      </c>
      <c r="M41">
        <v>12.6</v>
      </c>
      <c r="N41">
        <v>4.400000000000006</v>
      </c>
      <c r="P41" s="15">
        <f t="shared" si="3"/>
        <v>0.17699115044247787</v>
      </c>
      <c r="R41" t="s">
        <v>73</v>
      </c>
      <c r="S41" s="28">
        <v>0.257396449704142</v>
      </c>
      <c r="U41" t="s">
        <v>43</v>
      </c>
      <c r="V41" s="2">
        <v>7.4</v>
      </c>
      <c r="W41" s="2">
        <v>15.7</v>
      </c>
      <c r="X41" s="7">
        <f t="shared" si="1"/>
        <v>23.1</v>
      </c>
    </row>
    <row r="42" spans="1:24" ht="12.75">
      <c r="A42">
        <v>131</v>
      </c>
      <c r="B42">
        <f t="shared" si="2"/>
        <v>135</v>
      </c>
      <c r="D42" t="s">
        <v>48</v>
      </c>
      <c r="E42" t="s">
        <v>34</v>
      </c>
      <c r="F42">
        <v>352</v>
      </c>
      <c r="G42">
        <v>0</v>
      </c>
      <c r="H42">
        <v>8.5</v>
      </c>
      <c r="I42">
        <v>41.5</v>
      </c>
      <c r="J42">
        <v>28.4</v>
      </c>
      <c r="K42">
        <v>13.1</v>
      </c>
      <c r="L42">
        <v>4.8</v>
      </c>
      <c r="M42">
        <v>2.3</v>
      </c>
      <c r="N42">
        <v>1.4000000000000057</v>
      </c>
      <c r="P42" s="15">
        <f t="shared" si="3"/>
        <v>0.17</v>
      </c>
      <c r="R42" t="s">
        <v>37</v>
      </c>
      <c r="S42" s="28">
        <v>0.26589595375722547</v>
      </c>
      <c r="U42" t="s">
        <v>69</v>
      </c>
      <c r="V42" s="2">
        <v>6</v>
      </c>
      <c r="W42" s="2">
        <v>21.5</v>
      </c>
      <c r="X42" s="7">
        <f t="shared" si="1"/>
        <v>27.5</v>
      </c>
    </row>
    <row r="43" spans="1:24" ht="12.75">
      <c r="A43">
        <v>138</v>
      </c>
      <c r="B43">
        <f t="shared" si="2"/>
        <v>142</v>
      </c>
      <c r="D43" t="s">
        <v>49</v>
      </c>
      <c r="E43" t="s">
        <v>34</v>
      </c>
      <c r="F43">
        <v>15029</v>
      </c>
      <c r="G43">
        <v>1.8</v>
      </c>
      <c r="H43">
        <v>5.5</v>
      </c>
      <c r="I43">
        <v>14.8</v>
      </c>
      <c r="J43">
        <v>23.3</v>
      </c>
      <c r="K43">
        <v>24.5</v>
      </c>
      <c r="L43">
        <v>18.5</v>
      </c>
      <c r="M43">
        <v>9.400000000000006</v>
      </c>
      <c r="N43">
        <v>4</v>
      </c>
      <c r="P43" s="15">
        <f t="shared" si="3"/>
        <v>0.270935960591133</v>
      </c>
      <c r="R43" t="s">
        <v>60</v>
      </c>
      <c r="S43" s="28">
        <v>0.2660098522167488</v>
      </c>
      <c r="U43" t="s">
        <v>21</v>
      </c>
      <c r="V43" s="2">
        <v>7</v>
      </c>
      <c r="W43" s="2">
        <v>20.7</v>
      </c>
      <c r="X43" s="7">
        <f t="shared" si="1"/>
        <v>27.7</v>
      </c>
    </row>
    <row r="44" spans="1:24" ht="12.75">
      <c r="A44">
        <v>145</v>
      </c>
      <c r="B44">
        <f t="shared" si="2"/>
        <v>149</v>
      </c>
      <c r="D44" t="s">
        <v>50</v>
      </c>
      <c r="E44" t="s">
        <v>34</v>
      </c>
      <c r="F44">
        <v>77001</v>
      </c>
      <c r="G44">
        <v>9</v>
      </c>
      <c r="H44">
        <v>17.2</v>
      </c>
      <c r="I44">
        <v>27.6</v>
      </c>
      <c r="J44">
        <v>21.7</v>
      </c>
      <c r="K44">
        <v>15.2</v>
      </c>
      <c r="L44">
        <v>9.899999999999991</v>
      </c>
      <c r="M44">
        <v>5.800000000000011</v>
      </c>
      <c r="N44">
        <v>2.5999999999999943</v>
      </c>
      <c r="P44" s="15">
        <f t="shared" si="3"/>
        <v>0.38392857142857145</v>
      </c>
      <c r="R44" t="s">
        <v>74</v>
      </c>
      <c r="S44" s="28">
        <v>0.267515923566879</v>
      </c>
      <c r="U44" t="s">
        <v>35</v>
      </c>
      <c r="V44" s="2">
        <v>8</v>
      </c>
      <c r="W44" s="2">
        <v>20.5</v>
      </c>
      <c r="X44" s="7">
        <f t="shared" si="1"/>
        <v>28.5</v>
      </c>
    </row>
    <row r="45" spans="1:24" ht="12.75">
      <c r="A45">
        <v>152</v>
      </c>
      <c r="B45">
        <f t="shared" si="2"/>
        <v>156</v>
      </c>
      <c r="D45" t="s">
        <v>51</v>
      </c>
      <c r="E45" t="s">
        <v>34</v>
      </c>
      <c r="F45">
        <v>11682</v>
      </c>
      <c r="G45">
        <v>1.4</v>
      </c>
      <c r="H45">
        <v>29.9</v>
      </c>
      <c r="I45">
        <v>28.9</v>
      </c>
      <c r="J45">
        <v>19.9</v>
      </c>
      <c r="K45">
        <v>11.1</v>
      </c>
      <c r="L45">
        <v>5.6000000000000085</v>
      </c>
      <c r="M45">
        <v>2.8999999999999915</v>
      </c>
      <c r="N45">
        <v>1.7</v>
      </c>
      <c r="P45" s="15">
        <f t="shared" si="3"/>
        <v>0.5085034013605442</v>
      </c>
      <c r="R45" t="s">
        <v>49</v>
      </c>
      <c r="S45" s="28">
        <v>0.270935960591133</v>
      </c>
      <c r="U45" t="s">
        <v>46</v>
      </c>
      <c r="V45" s="2">
        <v>6.8</v>
      </c>
      <c r="W45" s="2">
        <v>23.4</v>
      </c>
      <c r="X45" s="7">
        <f t="shared" si="1"/>
        <v>30.2</v>
      </c>
    </row>
    <row r="46" spans="1:24" ht="12.75">
      <c r="A46">
        <v>159</v>
      </c>
      <c r="B46">
        <f t="shared" si="2"/>
        <v>163</v>
      </c>
      <c r="D46" t="s">
        <v>52</v>
      </c>
      <c r="E46" t="s">
        <v>34</v>
      </c>
      <c r="F46">
        <v>33375</v>
      </c>
      <c r="G46">
        <v>3.9</v>
      </c>
      <c r="H46">
        <v>1.8</v>
      </c>
      <c r="I46">
        <v>10.7</v>
      </c>
      <c r="J46">
        <v>31</v>
      </c>
      <c r="K46">
        <v>34.7</v>
      </c>
      <c r="L46">
        <v>16.7</v>
      </c>
      <c r="M46">
        <v>4.099999999999994</v>
      </c>
      <c r="N46">
        <v>1</v>
      </c>
      <c r="P46" s="15">
        <f t="shared" si="3"/>
        <v>0.14400000000000002</v>
      </c>
      <c r="R46" t="s">
        <v>76</v>
      </c>
      <c r="S46" s="28">
        <v>0.27272727272727276</v>
      </c>
      <c r="U46" t="s">
        <v>78</v>
      </c>
      <c r="V46" s="2">
        <v>9.5</v>
      </c>
      <c r="W46" s="2">
        <v>20.8</v>
      </c>
      <c r="X46" s="7">
        <f t="shared" si="1"/>
        <v>30.3</v>
      </c>
    </row>
    <row r="47" spans="1:24" ht="12.75">
      <c r="A47">
        <v>166</v>
      </c>
      <c r="B47">
        <f t="shared" si="2"/>
        <v>170</v>
      </c>
      <c r="D47" t="s">
        <v>53</v>
      </c>
      <c r="E47" t="s">
        <v>34</v>
      </c>
      <c r="F47">
        <v>9969</v>
      </c>
      <c r="G47">
        <v>1.2</v>
      </c>
      <c r="H47">
        <v>4</v>
      </c>
      <c r="I47">
        <v>15.1</v>
      </c>
      <c r="J47">
        <v>24.2</v>
      </c>
      <c r="K47">
        <v>25.4</v>
      </c>
      <c r="L47">
        <v>20.1</v>
      </c>
      <c r="M47">
        <v>9.2</v>
      </c>
      <c r="N47">
        <v>2</v>
      </c>
      <c r="P47" s="15">
        <f t="shared" si="3"/>
        <v>0.20942408376963348</v>
      </c>
      <c r="R47" t="s">
        <v>57</v>
      </c>
      <c r="S47" s="28">
        <v>0.27807486631016043</v>
      </c>
      <c r="U47" t="s">
        <v>82</v>
      </c>
      <c r="V47" s="2">
        <v>13.3</v>
      </c>
      <c r="W47" s="2">
        <v>18.4</v>
      </c>
      <c r="X47" s="7">
        <f t="shared" si="1"/>
        <v>31.7</v>
      </c>
    </row>
    <row r="48" spans="1:24" ht="12.75">
      <c r="A48">
        <v>173</v>
      </c>
      <c r="B48">
        <f t="shared" si="2"/>
        <v>177</v>
      </c>
      <c r="D48" t="s">
        <v>54</v>
      </c>
      <c r="E48" t="s">
        <v>34</v>
      </c>
      <c r="F48">
        <v>7370</v>
      </c>
      <c r="G48">
        <v>0.9</v>
      </c>
      <c r="H48">
        <v>13.8</v>
      </c>
      <c r="I48">
        <v>36.9</v>
      </c>
      <c r="J48">
        <v>27.4</v>
      </c>
      <c r="K48">
        <v>11.5</v>
      </c>
      <c r="L48">
        <v>5.1000000000000085</v>
      </c>
      <c r="M48">
        <v>2.8999999999999915</v>
      </c>
      <c r="N48">
        <v>2.4000000000000057</v>
      </c>
      <c r="P48" s="15">
        <f t="shared" si="3"/>
        <v>0.27218934911242604</v>
      </c>
      <c r="R48" t="s">
        <v>35</v>
      </c>
      <c r="S48" s="28">
        <v>0.2807017543859649</v>
      </c>
      <c r="U48" t="s">
        <v>14</v>
      </c>
      <c r="V48" s="2">
        <v>10.3</v>
      </c>
      <c r="W48" s="2">
        <v>22.6</v>
      </c>
      <c r="X48" s="7">
        <f t="shared" si="1"/>
        <v>32.900000000000006</v>
      </c>
    </row>
    <row r="49" spans="1:24" ht="12.75">
      <c r="A49">
        <v>180</v>
      </c>
      <c r="B49">
        <f t="shared" si="2"/>
        <v>184</v>
      </c>
      <c r="D49" t="s">
        <v>14</v>
      </c>
      <c r="E49" t="s">
        <v>34</v>
      </c>
      <c r="F49">
        <v>30976</v>
      </c>
      <c r="G49">
        <v>3.6</v>
      </c>
      <c r="H49">
        <v>10.3</v>
      </c>
      <c r="I49">
        <v>22.6</v>
      </c>
      <c r="J49">
        <v>22</v>
      </c>
      <c r="K49">
        <v>18</v>
      </c>
      <c r="L49">
        <v>13.8</v>
      </c>
      <c r="M49">
        <v>9.399999999999991</v>
      </c>
      <c r="N49">
        <v>3.9000000000000057</v>
      </c>
      <c r="P49" s="15">
        <f t="shared" si="3"/>
        <v>0.3130699088145896</v>
      </c>
      <c r="R49" t="s">
        <v>44</v>
      </c>
      <c r="S49" s="28">
        <v>0.288659793814433</v>
      </c>
      <c r="U49" t="s">
        <v>73</v>
      </c>
      <c r="V49" s="2">
        <v>8.7</v>
      </c>
      <c r="W49" s="2">
        <v>25.1</v>
      </c>
      <c r="X49" s="7">
        <f t="shared" si="1"/>
        <v>33.8</v>
      </c>
    </row>
    <row r="50" spans="1:24" ht="12.75">
      <c r="A50">
        <v>187</v>
      </c>
      <c r="B50">
        <f t="shared" si="2"/>
        <v>191</v>
      </c>
      <c r="D50" t="s">
        <v>55</v>
      </c>
      <c r="E50" t="s">
        <v>34</v>
      </c>
      <c r="F50">
        <v>3708</v>
      </c>
      <c r="G50">
        <v>0.4</v>
      </c>
      <c r="H50">
        <v>5.9</v>
      </c>
      <c r="I50">
        <v>12</v>
      </c>
      <c r="J50">
        <v>29.4</v>
      </c>
      <c r="K50">
        <v>30.1</v>
      </c>
      <c r="L50">
        <v>16.3</v>
      </c>
      <c r="M50">
        <v>5.5</v>
      </c>
      <c r="N50">
        <v>0.7999999999999972</v>
      </c>
      <c r="P50" s="15">
        <f t="shared" si="3"/>
        <v>0.3296089385474861</v>
      </c>
      <c r="R50" t="s">
        <v>77</v>
      </c>
      <c r="S50" s="28">
        <v>0.29775280898876405</v>
      </c>
      <c r="U50" t="s">
        <v>37</v>
      </c>
      <c r="V50" s="2">
        <v>9.2</v>
      </c>
      <c r="W50" s="2">
        <v>25.4</v>
      </c>
      <c r="X50" s="7">
        <f t="shared" si="1"/>
        <v>34.599999999999994</v>
      </c>
    </row>
    <row r="51" spans="1:24" ht="12.75">
      <c r="A51">
        <v>194</v>
      </c>
      <c r="B51">
        <f t="shared" si="2"/>
        <v>198</v>
      </c>
      <c r="D51" t="s">
        <v>56</v>
      </c>
      <c r="E51" t="s">
        <v>34</v>
      </c>
      <c r="F51">
        <v>13744</v>
      </c>
      <c r="G51">
        <v>1.6</v>
      </c>
      <c r="H51">
        <v>8.7</v>
      </c>
      <c r="I51">
        <v>25.1</v>
      </c>
      <c r="J51">
        <v>27.9</v>
      </c>
      <c r="K51">
        <v>20.7</v>
      </c>
      <c r="L51">
        <v>11.3</v>
      </c>
      <c r="M51">
        <v>4.599999999999994</v>
      </c>
      <c r="N51">
        <v>1.7</v>
      </c>
      <c r="P51" s="15">
        <f t="shared" si="3"/>
        <v>0.257396449704142</v>
      </c>
      <c r="R51" t="s">
        <v>14</v>
      </c>
      <c r="S51" s="28">
        <v>0.3130699088145896</v>
      </c>
      <c r="U51" t="s">
        <v>42</v>
      </c>
      <c r="V51" s="2">
        <v>8.8</v>
      </c>
      <c r="W51" s="2">
        <v>27.9</v>
      </c>
      <c r="X51" s="7">
        <f t="shared" si="1"/>
        <v>36.7</v>
      </c>
    </row>
    <row r="52" spans="1:24" ht="12.75">
      <c r="A52">
        <v>201</v>
      </c>
      <c r="B52">
        <f t="shared" si="2"/>
        <v>205</v>
      </c>
      <c r="D52" t="s">
        <v>57</v>
      </c>
      <c r="E52" t="s">
        <v>34</v>
      </c>
      <c r="F52">
        <v>54940</v>
      </c>
      <c r="G52">
        <v>6.4</v>
      </c>
      <c r="H52">
        <v>5.2</v>
      </c>
      <c r="I52">
        <v>13.5</v>
      </c>
      <c r="J52">
        <v>24.8</v>
      </c>
      <c r="K52">
        <v>26.1</v>
      </c>
      <c r="L52">
        <v>18.6</v>
      </c>
      <c r="M52">
        <v>8.7</v>
      </c>
      <c r="N52">
        <v>3.0999999999999943</v>
      </c>
      <c r="P52" s="15">
        <f t="shared" si="3"/>
        <v>0.27807486631016043</v>
      </c>
      <c r="R52" t="s">
        <v>78</v>
      </c>
      <c r="S52" s="28">
        <v>0.31353135313531355</v>
      </c>
      <c r="U52" t="s">
        <v>72</v>
      </c>
      <c r="V52" s="2">
        <v>9.6</v>
      </c>
      <c r="W52" s="2">
        <v>28.6</v>
      </c>
      <c r="X52" s="7">
        <f t="shared" si="1"/>
        <v>38.2</v>
      </c>
    </row>
    <row r="53" spans="1:21" ht="12.75">
      <c r="A53">
        <v>208</v>
      </c>
      <c r="B53">
        <f t="shared" si="2"/>
        <v>212</v>
      </c>
      <c r="D53" t="s">
        <v>58</v>
      </c>
      <c r="E53" t="s">
        <v>34</v>
      </c>
      <c r="F53">
        <v>21233</v>
      </c>
      <c r="G53">
        <v>2.5</v>
      </c>
      <c r="H53">
        <v>6</v>
      </c>
      <c r="I53">
        <v>21.5</v>
      </c>
      <c r="J53">
        <v>28.5</v>
      </c>
      <c r="K53">
        <v>23.3</v>
      </c>
      <c r="L53">
        <v>13.3</v>
      </c>
      <c r="M53">
        <v>5.7</v>
      </c>
      <c r="N53">
        <v>1.7</v>
      </c>
      <c r="P53" s="15">
        <f t="shared" si="3"/>
        <v>0.21818181818181817</v>
      </c>
      <c r="R53" t="s">
        <v>43</v>
      </c>
      <c r="S53" s="28">
        <v>0.3203463203463203</v>
      </c>
    </row>
    <row r="54" spans="1:24" ht="12.75">
      <c r="A54">
        <v>215</v>
      </c>
      <c r="B54">
        <f t="shared" si="2"/>
        <v>219</v>
      </c>
      <c r="D54" t="s">
        <v>59</v>
      </c>
      <c r="E54" t="s">
        <v>34</v>
      </c>
      <c r="F54">
        <v>3361</v>
      </c>
      <c r="G54">
        <v>0.4</v>
      </c>
      <c r="H54">
        <v>9.5</v>
      </c>
      <c r="I54">
        <v>20.8</v>
      </c>
      <c r="J54">
        <v>24.4</v>
      </c>
      <c r="K54">
        <v>21.6</v>
      </c>
      <c r="L54">
        <v>14.6</v>
      </c>
      <c r="M54">
        <v>6.599999999999994</v>
      </c>
      <c r="N54">
        <v>2.5</v>
      </c>
      <c r="P54" s="15">
        <f t="shared" si="3"/>
        <v>0.31353135313531355</v>
      </c>
      <c r="R54" t="s">
        <v>79</v>
      </c>
      <c r="S54" s="28">
        <v>0.32663316582914576</v>
      </c>
      <c r="U54" t="s">
        <v>12</v>
      </c>
      <c r="V54" s="2">
        <v>8.5</v>
      </c>
      <c r="W54" s="2">
        <v>29.9</v>
      </c>
      <c r="X54" s="7">
        <f>V54+W54</f>
        <v>38.4</v>
      </c>
    </row>
    <row r="55" spans="1:24" ht="12.75">
      <c r="A55">
        <v>222</v>
      </c>
      <c r="B55">
        <f t="shared" si="2"/>
        <v>226</v>
      </c>
      <c r="D55" t="s">
        <v>60</v>
      </c>
      <c r="E55" t="s">
        <v>34</v>
      </c>
      <c r="F55">
        <v>29665</v>
      </c>
      <c r="G55">
        <v>3.5</v>
      </c>
      <c r="H55">
        <v>5.4</v>
      </c>
      <c r="I55">
        <v>14.9</v>
      </c>
      <c r="J55">
        <v>26.8</v>
      </c>
      <c r="K55">
        <v>27.1</v>
      </c>
      <c r="L55">
        <v>17</v>
      </c>
      <c r="M55">
        <v>6.7</v>
      </c>
      <c r="N55">
        <v>2.0999999999999943</v>
      </c>
      <c r="P55" s="15">
        <f t="shared" si="3"/>
        <v>0.2660098522167488</v>
      </c>
      <c r="R55" t="s">
        <v>80</v>
      </c>
      <c r="S55" s="28">
        <v>0.3296089385474861</v>
      </c>
      <c r="U55" t="s">
        <v>9</v>
      </c>
      <c r="V55" s="2">
        <v>7.7</v>
      </c>
      <c r="W55" s="2">
        <v>31.4</v>
      </c>
      <c r="X55" s="7">
        <f>V55+W55</f>
        <v>39.1</v>
      </c>
    </row>
    <row r="56" spans="1:24" ht="12.75">
      <c r="A56">
        <v>229</v>
      </c>
      <c r="B56">
        <f t="shared" si="2"/>
        <v>233</v>
      </c>
      <c r="D56" t="s">
        <v>12</v>
      </c>
      <c r="E56" t="s">
        <v>34</v>
      </c>
      <c r="F56">
        <v>7629</v>
      </c>
      <c r="G56">
        <v>0.9</v>
      </c>
      <c r="H56">
        <v>8.5</v>
      </c>
      <c r="I56">
        <v>29.9</v>
      </c>
      <c r="J56">
        <v>28.4</v>
      </c>
      <c r="K56">
        <v>18.6</v>
      </c>
      <c r="L56">
        <v>9.199999999999989</v>
      </c>
      <c r="M56">
        <v>4.1000000000000085</v>
      </c>
      <c r="N56">
        <v>1.3</v>
      </c>
      <c r="P56" s="15">
        <f t="shared" si="3"/>
        <v>0.22135416666666669</v>
      </c>
      <c r="R56" t="s">
        <v>81</v>
      </c>
      <c r="S56" s="28">
        <v>0.3384615384615385</v>
      </c>
      <c r="U56" t="s">
        <v>11</v>
      </c>
      <c r="V56" s="2">
        <v>9.9</v>
      </c>
      <c r="W56" s="2">
        <v>30.9</v>
      </c>
      <c r="X56" s="7">
        <f>V56+W56</f>
        <v>40.8</v>
      </c>
    </row>
    <row r="57" spans="1:21" ht="12.75">
      <c r="A57">
        <v>236</v>
      </c>
      <c r="B57">
        <f t="shared" si="2"/>
        <v>240</v>
      </c>
      <c r="D57" t="s">
        <v>61</v>
      </c>
      <c r="E57" t="s">
        <v>34</v>
      </c>
      <c r="F57">
        <v>20612</v>
      </c>
      <c r="G57">
        <v>2.4</v>
      </c>
      <c r="H57">
        <v>4.2</v>
      </c>
      <c r="I57">
        <v>11.5</v>
      </c>
      <c r="J57">
        <v>21.3</v>
      </c>
      <c r="K57">
        <v>25.8</v>
      </c>
      <c r="L57">
        <v>21.1</v>
      </c>
      <c r="M57">
        <v>12.5</v>
      </c>
      <c r="N57">
        <v>3.5999999999999943</v>
      </c>
      <c r="P57" s="15">
        <f t="shared" si="3"/>
        <v>0.267515923566879</v>
      </c>
      <c r="R57" t="s">
        <v>50</v>
      </c>
      <c r="S57" s="28">
        <v>0.38392857142857145</v>
      </c>
    </row>
    <row r="58" spans="1:24" ht="12.75">
      <c r="A58">
        <v>243</v>
      </c>
      <c r="B58">
        <f t="shared" si="2"/>
        <v>247</v>
      </c>
      <c r="D58" t="s">
        <v>62</v>
      </c>
      <c r="E58" t="s">
        <v>34</v>
      </c>
      <c r="F58">
        <v>18417</v>
      </c>
      <c r="G58">
        <v>2.2</v>
      </c>
      <c r="H58">
        <v>5.3</v>
      </c>
      <c r="I58">
        <v>12.5</v>
      </c>
      <c r="J58">
        <v>24.9</v>
      </c>
      <c r="K58">
        <v>26.9</v>
      </c>
      <c r="L58">
        <v>18.9</v>
      </c>
      <c r="M58">
        <v>8.900000000000006</v>
      </c>
      <c r="N58">
        <v>2.5999999999999943</v>
      </c>
      <c r="P58" s="15">
        <f t="shared" si="3"/>
        <v>0.29775280898876405</v>
      </c>
      <c r="R58" t="s">
        <v>82</v>
      </c>
      <c r="S58" s="28">
        <v>0.41955835962145116</v>
      </c>
      <c r="U58" t="s">
        <v>50</v>
      </c>
      <c r="V58" s="2">
        <v>17.2</v>
      </c>
      <c r="W58" s="2">
        <v>27.6</v>
      </c>
      <c r="X58" s="7">
        <f>V58+W58</f>
        <v>44.8</v>
      </c>
    </row>
    <row r="59" spans="1:24" ht="12.75">
      <c r="A59">
        <v>250</v>
      </c>
      <c r="B59">
        <f t="shared" si="2"/>
        <v>254</v>
      </c>
      <c r="D59" t="s">
        <v>63</v>
      </c>
      <c r="E59" t="s">
        <v>34</v>
      </c>
      <c r="F59">
        <v>861</v>
      </c>
      <c r="G59">
        <v>0.1</v>
      </c>
      <c r="H59">
        <v>3.6</v>
      </c>
      <c r="I59">
        <v>15.6</v>
      </c>
      <c r="J59">
        <v>25.6</v>
      </c>
      <c r="K59">
        <v>30.3</v>
      </c>
      <c r="L59">
        <v>17.8</v>
      </c>
      <c r="M59">
        <v>5.199999999999989</v>
      </c>
      <c r="N59">
        <v>1.9000000000000057</v>
      </c>
      <c r="P59" s="15">
        <f t="shared" si="3"/>
        <v>0.1875</v>
      </c>
      <c r="R59" t="s">
        <v>83</v>
      </c>
      <c r="S59" s="28">
        <v>0.5085034013605442</v>
      </c>
      <c r="U59" t="s">
        <v>83</v>
      </c>
      <c r="V59" s="2">
        <v>29.9</v>
      </c>
      <c r="W59" s="2">
        <v>28.9</v>
      </c>
      <c r="X59" s="7">
        <f>V59+W59</f>
        <v>58.8</v>
      </c>
    </row>
    <row r="60" spans="1:24" ht="12.75">
      <c r="A60">
        <v>257</v>
      </c>
      <c r="B60">
        <f t="shared" si="2"/>
        <v>261</v>
      </c>
      <c r="D60" t="s">
        <v>64</v>
      </c>
      <c r="E60" t="s">
        <v>34</v>
      </c>
      <c r="F60">
        <v>11591</v>
      </c>
      <c r="G60">
        <v>1.4</v>
      </c>
      <c r="H60">
        <v>4.2</v>
      </c>
      <c r="I60">
        <v>14.5</v>
      </c>
      <c r="J60">
        <v>25.2</v>
      </c>
      <c r="K60">
        <v>24.5</v>
      </c>
      <c r="L60">
        <v>17.2</v>
      </c>
      <c r="M60">
        <v>9.800000000000011</v>
      </c>
      <c r="N60">
        <v>4.599999999999994</v>
      </c>
      <c r="P60" s="15">
        <f t="shared" si="3"/>
        <v>0.22459893048128343</v>
      </c>
      <c r="X60" s="7"/>
    </row>
    <row r="61" spans="1:24" ht="18.75" customHeight="1">
      <c r="A61">
        <v>264</v>
      </c>
      <c r="B61">
        <f t="shared" si="2"/>
        <v>268</v>
      </c>
      <c r="D61" s="11" t="s">
        <v>65</v>
      </c>
      <c r="E61" s="11" t="s">
        <v>34</v>
      </c>
      <c r="F61" s="11">
        <v>853933</v>
      </c>
      <c r="G61" s="11">
        <v>100</v>
      </c>
      <c r="H61" s="11">
        <v>8.1</v>
      </c>
      <c r="I61" s="11">
        <v>18.9</v>
      </c>
      <c r="J61" s="11">
        <v>25.2</v>
      </c>
      <c r="K61" s="11">
        <v>23.2</v>
      </c>
      <c r="L61" s="11">
        <v>15.2</v>
      </c>
      <c r="M61" s="11">
        <v>7</v>
      </c>
      <c r="N61" s="11">
        <v>2.4000000000000057</v>
      </c>
      <c r="O61" s="11"/>
      <c r="P61" s="29">
        <f t="shared" si="3"/>
        <v>0.3</v>
      </c>
      <c r="R61" s="11" t="s">
        <v>65</v>
      </c>
      <c r="S61" s="28">
        <v>0.3</v>
      </c>
      <c r="U61" s="11" t="s">
        <v>65</v>
      </c>
      <c r="V61" s="30">
        <v>8.1</v>
      </c>
      <c r="W61" s="30">
        <v>18.9</v>
      </c>
      <c r="X61" s="7">
        <f>V61+W61</f>
        <v>27</v>
      </c>
    </row>
    <row r="62" ht="12.75">
      <c r="X62" s="7"/>
    </row>
    <row r="63" spans="18:24" ht="12.75">
      <c r="R63" t="s">
        <v>84</v>
      </c>
      <c r="S63" s="28">
        <v>0.1875</v>
      </c>
      <c r="U63" t="s">
        <v>75</v>
      </c>
      <c r="V63" s="2">
        <v>13.8</v>
      </c>
      <c r="W63" s="2">
        <v>36.9</v>
      </c>
      <c r="X63" s="7">
        <f>V63+W63</f>
        <v>50.7</v>
      </c>
    </row>
    <row r="64" spans="18:24" ht="12.75">
      <c r="R64" t="s">
        <v>48</v>
      </c>
      <c r="S64" s="28">
        <v>0.17</v>
      </c>
      <c r="U64" t="s">
        <v>48</v>
      </c>
      <c r="V64" s="2">
        <v>8.5</v>
      </c>
      <c r="W64" s="2">
        <v>41.5</v>
      </c>
      <c r="X64" s="7">
        <f>V64+W64</f>
        <v>50</v>
      </c>
    </row>
    <row r="65" spans="5:24" ht="12.75">
      <c r="E65" s="18" t="s">
        <v>27</v>
      </c>
      <c r="F65" s="19" t="s">
        <v>28</v>
      </c>
      <c r="G65" s="19" t="s">
        <v>29</v>
      </c>
      <c r="H65" s="20" t="s">
        <v>30</v>
      </c>
      <c r="I65" s="20"/>
      <c r="J65" s="20"/>
      <c r="K65" s="20"/>
      <c r="L65" s="20"/>
      <c r="M65" s="20"/>
      <c r="N65" s="21"/>
      <c r="R65" t="s">
        <v>75</v>
      </c>
      <c r="S65" s="28">
        <v>0.27218934911242604</v>
      </c>
      <c r="U65" t="s">
        <v>63</v>
      </c>
      <c r="V65" s="2">
        <v>3.6</v>
      </c>
      <c r="W65" s="2">
        <v>15.6</v>
      </c>
      <c r="X65" s="7">
        <f>V65+W65</f>
        <v>19.2</v>
      </c>
    </row>
    <row r="66" spans="5:16" ht="13.5" thickBot="1">
      <c r="E66" s="22"/>
      <c r="F66" s="23" t="s">
        <v>31</v>
      </c>
      <c r="G66" s="24" t="s">
        <v>32</v>
      </c>
      <c r="H66" s="25" t="s">
        <v>0</v>
      </c>
      <c r="I66" s="25" t="s">
        <v>1</v>
      </c>
      <c r="J66" s="25" t="s">
        <v>2</v>
      </c>
      <c r="K66" s="25" t="s">
        <v>3</v>
      </c>
      <c r="L66" s="25" t="s">
        <v>4</v>
      </c>
      <c r="M66" s="25" t="s">
        <v>5</v>
      </c>
      <c r="N66" s="26" t="s">
        <v>7</v>
      </c>
      <c r="P66" s="27" t="s">
        <v>66</v>
      </c>
    </row>
    <row r="67" spans="4:16" ht="12.75">
      <c r="D67" t="s">
        <v>43</v>
      </c>
      <c r="E67" t="s">
        <v>34</v>
      </c>
      <c r="F67">
        <v>89320</v>
      </c>
      <c r="G67">
        <v>10.5</v>
      </c>
      <c r="H67">
        <v>7.4</v>
      </c>
      <c r="I67">
        <v>15.7</v>
      </c>
      <c r="J67">
        <v>26.6</v>
      </c>
      <c r="K67">
        <v>27.9</v>
      </c>
      <c r="L67">
        <v>17</v>
      </c>
      <c r="M67">
        <v>4.6000000000000085</v>
      </c>
      <c r="N67">
        <v>0.7999999999999972</v>
      </c>
      <c r="P67" s="15">
        <f aca="true" t="shared" si="4" ref="P67:P103">H67/(H67+I67)</f>
        <v>0.3203463203463203</v>
      </c>
    </row>
    <row r="68" spans="4:16" ht="12.75">
      <c r="D68" t="s">
        <v>50</v>
      </c>
      <c r="E68" t="s">
        <v>34</v>
      </c>
      <c r="F68">
        <v>77001</v>
      </c>
      <c r="G68">
        <v>9</v>
      </c>
      <c r="H68">
        <v>17.2</v>
      </c>
      <c r="I68">
        <v>27.6</v>
      </c>
      <c r="J68">
        <v>21.7</v>
      </c>
      <c r="K68">
        <v>15.2</v>
      </c>
      <c r="L68">
        <v>9.899999999999991</v>
      </c>
      <c r="M68">
        <v>5.800000000000011</v>
      </c>
      <c r="N68">
        <v>2.5999999999999943</v>
      </c>
      <c r="P68" s="15">
        <f t="shared" si="4"/>
        <v>0.38392857142857145</v>
      </c>
    </row>
    <row r="69" spans="4:16" ht="12.75">
      <c r="D69" t="s">
        <v>35</v>
      </c>
      <c r="E69" t="s">
        <v>34</v>
      </c>
      <c r="F69">
        <v>57854</v>
      </c>
      <c r="G69">
        <v>6.8</v>
      </c>
      <c r="H69">
        <v>8</v>
      </c>
      <c r="I69">
        <v>20.5</v>
      </c>
      <c r="J69">
        <v>23.2</v>
      </c>
      <c r="K69">
        <v>20.7</v>
      </c>
      <c r="L69">
        <v>15.2</v>
      </c>
      <c r="M69">
        <v>9.2</v>
      </c>
      <c r="N69">
        <v>3.2</v>
      </c>
      <c r="P69" s="15">
        <f t="shared" si="4"/>
        <v>0.2807017543859649</v>
      </c>
    </row>
    <row r="70" spans="4:16" ht="12.75">
      <c r="D70" t="s">
        <v>57</v>
      </c>
      <c r="E70" t="s">
        <v>34</v>
      </c>
      <c r="F70">
        <v>54940</v>
      </c>
      <c r="G70">
        <v>6.4</v>
      </c>
      <c r="H70">
        <v>5.2</v>
      </c>
      <c r="I70">
        <v>13.5</v>
      </c>
      <c r="J70">
        <v>24.8</v>
      </c>
      <c r="K70">
        <v>26.1</v>
      </c>
      <c r="L70">
        <v>18.6</v>
      </c>
      <c r="M70">
        <v>8.7</v>
      </c>
      <c r="N70">
        <v>3.0999999999999943</v>
      </c>
      <c r="P70" s="15">
        <f t="shared" si="4"/>
        <v>0.27807486631016043</v>
      </c>
    </row>
    <row r="71" spans="4:16" ht="12.75">
      <c r="D71" t="s">
        <v>21</v>
      </c>
      <c r="E71" t="s">
        <v>34</v>
      </c>
      <c r="F71">
        <v>49222</v>
      </c>
      <c r="G71">
        <v>5.8</v>
      </c>
      <c r="H71">
        <v>7</v>
      </c>
      <c r="I71">
        <v>20.7</v>
      </c>
      <c r="J71">
        <v>28.5</v>
      </c>
      <c r="K71">
        <v>24.2</v>
      </c>
      <c r="L71">
        <v>14</v>
      </c>
      <c r="M71">
        <v>4.599999999999994</v>
      </c>
      <c r="N71">
        <v>1</v>
      </c>
      <c r="P71" s="15">
        <f t="shared" si="4"/>
        <v>0.2527075812274368</v>
      </c>
    </row>
    <row r="72" spans="4:16" ht="12.75">
      <c r="D72" t="s">
        <v>45</v>
      </c>
      <c r="E72" t="s">
        <v>34</v>
      </c>
      <c r="F72">
        <v>46770</v>
      </c>
      <c r="G72">
        <v>5.5</v>
      </c>
      <c r="H72">
        <v>4.4</v>
      </c>
      <c r="I72">
        <v>8.6</v>
      </c>
      <c r="J72">
        <v>18.2</v>
      </c>
      <c r="K72">
        <v>23.5</v>
      </c>
      <c r="L72">
        <v>23</v>
      </c>
      <c r="M72">
        <v>14.9</v>
      </c>
      <c r="N72">
        <v>7.400000000000006</v>
      </c>
      <c r="P72" s="15">
        <f t="shared" si="4"/>
        <v>0.3384615384615385</v>
      </c>
    </row>
    <row r="73" spans="4:16" ht="12.75">
      <c r="D73" t="s">
        <v>33</v>
      </c>
      <c r="E73" t="s">
        <v>34</v>
      </c>
      <c r="F73">
        <v>46054</v>
      </c>
      <c r="G73">
        <v>5.4</v>
      </c>
      <c r="H73">
        <v>13.3</v>
      </c>
      <c r="I73">
        <v>18.4</v>
      </c>
      <c r="J73">
        <v>25.7</v>
      </c>
      <c r="K73">
        <v>22.9</v>
      </c>
      <c r="L73">
        <v>12.9</v>
      </c>
      <c r="M73">
        <v>5.2</v>
      </c>
      <c r="N73">
        <v>1.5999999999999943</v>
      </c>
      <c r="P73" s="15">
        <f t="shared" si="4"/>
        <v>0.41955835962145116</v>
      </c>
    </row>
    <row r="74" spans="4:16" ht="12.75">
      <c r="D74" t="s">
        <v>37</v>
      </c>
      <c r="E74" t="s">
        <v>34</v>
      </c>
      <c r="F74">
        <v>44051</v>
      </c>
      <c r="G74">
        <v>5.2</v>
      </c>
      <c r="H74">
        <v>9.2</v>
      </c>
      <c r="I74">
        <v>25.4</v>
      </c>
      <c r="J74">
        <v>24.5</v>
      </c>
      <c r="K74">
        <v>18.1</v>
      </c>
      <c r="L74">
        <v>12.3</v>
      </c>
      <c r="M74">
        <v>7.599999999999994</v>
      </c>
      <c r="N74">
        <v>2.9000000000000057</v>
      </c>
      <c r="P74" s="15">
        <f t="shared" si="4"/>
        <v>0.26589595375722547</v>
      </c>
    </row>
    <row r="75" spans="4:16" ht="12.75">
      <c r="D75" t="s">
        <v>52</v>
      </c>
      <c r="E75" t="s">
        <v>34</v>
      </c>
      <c r="F75">
        <v>33375</v>
      </c>
      <c r="G75">
        <v>3.9</v>
      </c>
      <c r="H75">
        <v>1.8</v>
      </c>
      <c r="I75">
        <v>10.7</v>
      </c>
      <c r="J75">
        <v>31</v>
      </c>
      <c r="K75">
        <v>34.7</v>
      </c>
      <c r="L75">
        <v>16.7</v>
      </c>
      <c r="M75">
        <v>4.099999999999994</v>
      </c>
      <c r="N75">
        <v>1</v>
      </c>
      <c r="P75" s="15">
        <f t="shared" si="4"/>
        <v>0.14400000000000002</v>
      </c>
    </row>
    <row r="76" spans="4:16" ht="12.75">
      <c r="D76" t="s">
        <v>46</v>
      </c>
      <c r="E76" t="s">
        <v>34</v>
      </c>
      <c r="F76">
        <v>32063</v>
      </c>
      <c r="G76">
        <v>3.8</v>
      </c>
      <c r="H76">
        <v>6.8</v>
      </c>
      <c r="I76">
        <v>23.4</v>
      </c>
      <c r="J76">
        <v>27.6</v>
      </c>
      <c r="K76">
        <v>23.1</v>
      </c>
      <c r="L76">
        <v>13.4</v>
      </c>
      <c r="M76">
        <v>4.5</v>
      </c>
      <c r="N76">
        <v>1.2</v>
      </c>
      <c r="P76" s="15">
        <f t="shared" si="4"/>
        <v>0.2251655629139073</v>
      </c>
    </row>
    <row r="77" spans="4:16" ht="12.75">
      <c r="D77" t="s">
        <v>36</v>
      </c>
      <c r="E77" t="s">
        <v>34</v>
      </c>
      <c r="F77">
        <v>31503</v>
      </c>
      <c r="G77">
        <v>3.7</v>
      </c>
      <c r="H77">
        <v>3.7</v>
      </c>
      <c r="I77">
        <v>13.1</v>
      </c>
      <c r="J77">
        <v>26.9</v>
      </c>
      <c r="K77">
        <v>28.8</v>
      </c>
      <c r="L77">
        <v>18.6</v>
      </c>
      <c r="M77">
        <v>7</v>
      </c>
      <c r="N77">
        <v>1.9000000000000057</v>
      </c>
      <c r="P77" s="15">
        <f t="shared" si="4"/>
        <v>0.22023809523809523</v>
      </c>
    </row>
    <row r="78" spans="4:16" ht="12.75">
      <c r="D78" t="s">
        <v>14</v>
      </c>
      <c r="E78" t="s">
        <v>34</v>
      </c>
      <c r="F78">
        <v>30976</v>
      </c>
      <c r="G78">
        <v>3.6</v>
      </c>
      <c r="H78">
        <v>10.3</v>
      </c>
      <c r="I78">
        <v>22.6</v>
      </c>
      <c r="J78">
        <v>22</v>
      </c>
      <c r="K78">
        <v>18</v>
      </c>
      <c r="L78">
        <v>13.8</v>
      </c>
      <c r="M78">
        <v>9.399999999999991</v>
      </c>
      <c r="N78">
        <v>3.9000000000000057</v>
      </c>
      <c r="P78" s="15">
        <f t="shared" si="4"/>
        <v>0.3130699088145896</v>
      </c>
    </row>
    <row r="79" spans="4:16" ht="12.75">
      <c r="D79" t="s">
        <v>60</v>
      </c>
      <c r="E79" t="s">
        <v>34</v>
      </c>
      <c r="F79">
        <v>29665</v>
      </c>
      <c r="G79">
        <v>3.5</v>
      </c>
      <c r="H79">
        <v>5.4</v>
      </c>
      <c r="I79">
        <v>14.9</v>
      </c>
      <c r="J79">
        <v>26.8</v>
      </c>
      <c r="K79">
        <v>27.1</v>
      </c>
      <c r="L79">
        <v>17</v>
      </c>
      <c r="M79">
        <v>6.7</v>
      </c>
      <c r="N79">
        <v>2.0999999999999943</v>
      </c>
      <c r="P79" s="15">
        <f t="shared" si="4"/>
        <v>0.2660098522167488</v>
      </c>
    </row>
    <row r="80" spans="4:16" ht="12.75">
      <c r="D80" t="s">
        <v>42</v>
      </c>
      <c r="E80" t="s">
        <v>34</v>
      </c>
      <c r="F80">
        <v>22875</v>
      </c>
      <c r="G80">
        <v>2.7</v>
      </c>
      <c r="H80">
        <v>8.8</v>
      </c>
      <c r="I80">
        <v>27.9</v>
      </c>
      <c r="J80">
        <v>27.8</v>
      </c>
      <c r="K80">
        <v>19.5</v>
      </c>
      <c r="L80">
        <v>10.5</v>
      </c>
      <c r="M80">
        <v>4.3</v>
      </c>
      <c r="N80">
        <v>1.2</v>
      </c>
      <c r="P80" s="15">
        <f t="shared" si="4"/>
        <v>0.23978201634877383</v>
      </c>
    </row>
    <row r="81" spans="4:16" ht="12.75">
      <c r="D81" t="s">
        <v>58</v>
      </c>
      <c r="E81" t="s">
        <v>34</v>
      </c>
      <c r="F81">
        <v>21233</v>
      </c>
      <c r="G81">
        <v>2.5</v>
      </c>
      <c r="H81">
        <v>6</v>
      </c>
      <c r="I81">
        <v>21.5</v>
      </c>
      <c r="J81">
        <v>28.5</v>
      </c>
      <c r="K81">
        <v>23.3</v>
      </c>
      <c r="L81">
        <v>13.3</v>
      </c>
      <c r="M81">
        <v>5.7</v>
      </c>
      <c r="N81">
        <v>1.7</v>
      </c>
      <c r="P81" s="15">
        <f t="shared" si="4"/>
        <v>0.21818181818181817</v>
      </c>
    </row>
    <row r="82" spans="4:16" ht="12.75">
      <c r="D82" t="s">
        <v>61</v>
      </c>
      <c r="E82" t="s">
        <v>34</v>
      </c>
      <c r="F82">
        <v>20612</v>
      </c>
      <c r="G82">
        <v>2.4</v>
      </c>
      <c r="H82">
        <v>4.2</v>
      </c>
      <c r="I82">
        <v>11.5</v>
      </c>
      <c r="J82">
        <v>21.3</v>
      </c>
      <c r="K82">
        <v>25.8</v>
      </c>
      <c r="L82">
        <v>21.1</v>
      </c>
      <c r="M82">
        <v>12.5</v>
      </c>
      <c r="N82">
        <v>3.5999999999999943</v>
      </c>
      <c r="P82" s="15">
        <f t="shared" si="4"/>
        <v>0.267515923566879</v>
      </c>
    </row>
    <row r="83" spans="4:16" ht="12.75">
      <c r="D83" t="s">
        <v>62</v>
      </c>
      <c r="E83" t="s">
        <v>34</v>
      </c>
      <c r="F83">
        <v>18417</v>
      </c>
      <c r="G83">
        <v>2.2</v>
      </c>
      <c r="H83">
        <v>5.3</v>
      </c>
      <c r="I83">
        <v>12.5</v>
      </c>
      <c r="J83">
        <v>24.9</v>
      </c>
      <c r="K83">
        <v>26.9</v>
      </c>
      <c r="L83">
        <v>18.9</v>
      </c>
      <c r="M83">
        <v>8.900000000000006</v>
      </c>
      <c r="N83">
        <v>2.5999999999999943</v>
      </c>
      <c r="P83" s="15">
        <f t="shared" si="4"/>
        <v>0.29775280898876405</v>
      </c>
    </row>
    <row r="84" spans="4:16" ht="12.75">
      <c r="D84" t="s">
        <v>44</v>
      </c>
      <c r="E84" t="s">
        <v>34</v>
      </c>
      <c r="F84">
        <v>16598</v>
      </c>
      <c r="G84">
        <v>1.9</v>
      </c>
      <c r="H84">
        <v>5.6</v>
      </c>
      <c r="I84">
        <v>13.8</v>
      </c>
      <c r="J84">
        <v>29.3</v>
      </c>
      <c r="K84">
        <v>29.6</v>
      </c>
      <c r="L84">
        <v>16</v>
      </c>
      <c r="M84">
        <v>4.8</v>
      </c>
      <c r="N84">
        <v>0.9000000000000057</v>
      </c>
      <c r="P84" s="15">
        <f t="shared" si="4"/>
        <v>0.288659793814433</v>
      </c>
    </row>
    <row r="85" spans="4:16" ht="12.75">
      <c r="D85" t="s">
        <v>49</v>
      </c>
      <c r="E85" t="s">
        <v>34</v>
      </c>
      <c r="F85">
        <v>15029</v>
      </c>
      <c r="G85">
        <v>1.8</v>
      </c>
      <c r="H85">
        <v>5.5</v>
      </c>
      <c r="I85">
        <v>14.8</v>
      </c>
      <c r="J85">
        <v>23.3</v>
      </c>
      <c r="K85">
        <v>24.5</v>
      </c>
      <c r="L85">
        <v>18.5</v>
      </c>
      <c r="M85">
        <v>9.400000000000006</v>
      </c>
      <c r="N85">
        <v>4</v>
      </c>
      <c r="P85" s="15">
        <f t="shared" si="4"/>
        <v>0.270935960591133</v>
      </c>
    </row>
    <row r="86" spans="4:16" ht="12.75">
      <c r="D86" t="s">
        <v>9</v>
      </c>
      <c r="E86" t="s">
        <v>34</v>
      </c>
      <c r="F86">
        <v>13850</v>
      </c>
      <c r="G86">
        <v>1.6</v>
      </c>
      <c r="H86">
        <v>7.7</v>
      </c>
      <c r="I86">
        <v>31.4</v>
      </c>
      <c r="J86">
        <v>28.5</v>
      </c>
      <c r="K86">
        <v>18.2</v>
      </c>
      <c r="L86">
        <v>9.600000000000009</v>
      </c>
      <c r="M86">
        <v>3.6999999999999886</v>
      </c>
      <c r="N86">
        <v>0.9000000000000057</v>
      </c>
      <c r="P86" s="15">
        <f t="shared" si="4"/>
        <v>0.1969309462915601</v>
      </c>
    </row>
    <row r="87" spans="4:16" ht="12.75">
      <c r="D87" t="s">
        <v>56</v>
      </c>
      <c r="E87" t="s">
        <v>34</v>
      </c>
      <c r="F87">
        <v>13744</v>
      </c>
      <c r="G87">
        <v>1.6</v>
      </c>
      <c r="H87">
        <v>8.7</v>
      </c>
      <c r="I87">
        <v>25.1</v>
      </c>
      <c r="J87">
        <v>27.9</v>
      </c>
      <c r="K87">
        <v>20.7</v>
      </c>
      <c r="L87">
        <v>11.3</v>
      </c>
      <c r="M87">
        <v>4.599999999999994</v>
      </c>
      <c r="N87">
        <v>1.7</v>
      </c>
      <c r="P87" s="15">
        <f t="shared" si="4"/>
        <v>0.257396449704142</v>
      </c>
    </row>
    <row r="88" spans="4:16" ht="12.75">
      <c r="D88" t="s">
        <v>47</v>
      </c>
      <c r="E88" t="s">
        <v>34</v>
      </c>
      <c r="F88">
        <v>12186</v>
      </c>
      <c r="G88">
        <v>1.4</v>
      </c>
      <c r="H88">
        <v>2</v>
      </c>
      <c r="I88">
        <v>9.3</v>
      </c>
      <c r="J88">
        <v>21.8</v>
      </c>
      <c r="K88">
        <v>27.1</v>
      </c>
      <c r="L88">
        <v>22.8</v>
      </c>
      <c r="M88">
        <v>12.6</v>
      </c>
      <c r="N88">
        <v>4.400000000000006</v>
      </c>
      <c r="P88" s="15">
        <f t="shared" si="4"/>
        <v>0.17699115044247787</v>
      </c>
    </row>
    <row r="89" spans="4:16" ht="12.75">
      <c r="D89" t="s">
        <v>51</v>
      </c>
      <c r="E89" t="s">
        <v>34</v>
      </c>
      <c r="F89">
        <v>11682</v>
      </c>
      <c r="G89">
        <v>1.4</v>
      </c>
      <c r="H89">
        <v>29.9</v>
      </c>
      <c r="I89">
        <v>28.9</v>
      </c>
      <c r="J89">
        <v>19.9</v>
      </c>
      <c r="K89">
        <v>11.1</v>
      </c>
      <c r="L89">
        <v>5.6000000000000085</v>
      </c>
      <c r="M89">
        <v>2.8999999999999915</v>
      </c>
      <c r="N89">
        <v>1.7</v>
      </c>
      <c r="P89" s="15">
        <f t="shared" si="4"/>
        <v>0.5085034013605442</v>
      </c>
    </row>
    <row r="90" spans="4:16" ht="12.75">
      <c r="D90" t="s">
        <v>64</v>
      </c>
      <c r="E90" t="s">
        <v>34</v>
      </c>
      <c r="F90">
        <v>11591</v>
      </c>
      <c r="G90">
        <v>1.4</v>
      </c>
      <c r="H90">
        <v>4.2</v>
      </c>
      <c r="I90">
        <v>14.5</v>
      </c>
      <c r="J90">
        <v>25.2</v>
      </c>
      <c r="K90">
        <v>24.5</v>
      </c>
      <c r="L90">
        <v>17.2</v>
      </c>
      <c r="M90">
        <v>9.800000000000011</v>
      </c>
      <c r="N90">
        <v>4.599999999999994</v>
      </c>
      <c r="P90" s="15">
        <f t="shared" si="4"/>
        <v>0.22459893048128343</v>
      </c>
    </row>
    <row r="91" spans="4:16" ht="12.75">
      <c r="D91" t="s">
        <v>53</v>
      </c>
      <c r="E91" t="s">
        <v>34</v>
      </c>
      <c r="F91">
        <v>9969</v>
      </c>
      <c r="G91">
        <v>1.2</v>
      </c>
      <c r="H91">
        <v>4</v>
      </c>
      <c r="I91">
        <v>15.1</v>
      </c>
      <c r="J91">
        <v>24.2</v>
      </c>
      <c r="K91">
        <v>25.4</v>
      </c>
      <c r="L91">
        <v>20.1</v>
      </c>
      <c r="M91">
        <v>9.2</v>
      </c>
      <c r="N91">
        <v>2</v>
      </c>
      <c r="P91" s="15">
        <f t="shared" si="4"/>
        <v>0.20942408376963348</v>
      </c>
    </row>
    <row r="92" spans="4:16" ht="12.75">
      <c r="D92" t="s">
        <v>12</v>
      </c>
      <c r="E92" t="s">
        <v>34</v>
      </c>
      <c r="F92">
        <v>7629</v>
      </c>
      <c r="G92">
        <v>0.9</v>
      </c>
      <c r="H92">
        <v>8.5</v>
      </c>
      <c r="I92">
        <v>29.9</v>
      </c>
      <c r="J92">
        <v>28.4</v>
      </c>
      <c r="K92">
        <v>18.6</v>
      </c>
      <c r="L92">
        <v>9.199999999999989</v>
      </c>
      <c r="M92">
        <v>4.1000000000000085</v>
      </c>
      <c r="N92">
        <v>1.3</v>
      </c>
      <c r="P92" s="15">
        <f t="shared" si="4"/>
        <v>0.22135416666666669</v>
      </c>
    </row>
    <row r="93" spans="4:16" ht="12.75">
      <c r="D93" t="s">
        <v>54</v>
      </c>
      <c r="E93" t="s">
        <v>34</v>
      </c>
      <c r="F93">
        <v>7370</v>
      </c>
      <c r="G93">
        <v>0.9</v>
      </c>
      <c r="H93">
        <v>13.8</v>
      </c>
      <c r="I93">
        <v>36.9</v>
      </c>
      <c r="J93">
        <v>27.4</v>
      </c>
      <c r="K93">
        <v>11.5</v>
      </c>
      <c r="L93">
        <v>5.1000000000000085</v>
      </c>
      <c r="M93">
        <v>2.8999999999999915</v>
      </c>
      <c r="N93">
        <v>2.4000000000000057</v>
      </c>
      <c r="P93" s="15">
        <f t="shared" si="4"/>
        <v>0.27218934911242604</v>
      </c>
    </row>
    <row r="94" spans="4:16" ht="12.75">
      <c r="D94" t="s">
        <v>38</v>
      </c>
      <c r="E94" t="s">
        <v>34</v>
      </c>
      <c r="F94">
        <v>6296</v>
      </c>
      <c r="G94">
        <v>0.7</v>
      </c>
      <c r="H94">
        <v>9.6</v>
      </c>
      <c r="I94">
        <v>28.6</v>
      </c>
      <c r="J94">
        <v>28</v>
      </c>
      <c r="K94">
        <v>19.5</v>
      </c>
      <c r="L94">
        <v>9.599999999999994</v>
      </c>
      <c r="M94">
        <v>3.6000000000000085</v>
      </c>
      <c r="N94">
        <v>1.0999999999999943</v>
      </c>
      <c r="P94" s="15">
        <f t="shared" si="4"/>
        <v>0.2513089005235602</v>
      </c>
    </row>
    <row r="95" spans="4:16" ht="12.75">
      <c r="D95" t="s">
        <v>11</v>
      </c>
      <c r="E95" t="s">
        <v>34</v>
      </c>
      <c r="F95">
        <v>5548</v>
      </c>
      <c r="G95">
        <v>0.6</v>
      </c>
      <c r="H95">
        <v>9.9</v>
      </c>
      <c r="I95">
        <v>30.9</v>
      </c>
      <c r="J95">
        <v>25.7</v>
      </c>
      <c r="K95">
        <v>17.8</v>
      </c>
      <c r="L95">
        <v>10.3</v>
      </c>
      <c r="M95">
        <v>4.400000000000006</v>
      </c>
      <c r="N95">
        <v>1</v>
      </c>
      <c r="P95" s="15">
        <f t="shared" si="4"/>
        <v>0.24264705882352944</v>
      </c>
    </row>
    <row r="96" spans="4:16" ht="12.75">
      <c r="D96" t="s">
        <v>40</v>
      </c>
      <c r="E96" t="s">
        <v>34</v>
      </c>
      <c r="F96">
        <v>4065</v>
      </c>
      <c r="G96">
        <v>0.5</v>
      </c>
      <c r="H96">
        <v>3.5</v>
      </c>
      <c r="I96">
        <v>12.8</v>
      </c>
      <c r="J96">
        <v>20.6</v>
      </c>
      <c r="K96">
        <v>24.4</v>
      </c>
      <c r="L96">
        <v>21.3</v>
      </c>
      <c r="M96">
        <v>12.6</v>
      </c>
      <c r="N96">
        <v>4.8</v>
      </c>
      <c r="P96" s="15">
        <f t="shared" si="4"/>
        <v>0.21472392638036808</v>
      </c>
    </row>
    <row r="97" spans="4:16" ht="12.75">
      <c r="D97" t="s">
        <v>55</v>
      </c>
      <c r="E97" t="s">
        <v>34</v>
      </c>
      <c r="F97">
        <v>3708</v>
      </c>
      <c r="G97">
        <v>0.4</v>
      </c>
      <c r="H97">
        <v>5.9</v>
      </c>
      <c r="I97">
        <v>12</v>
      </c>
      <c r="J97">
        <v>29.4</v>
      </c>
      <c r="K97">
        <v>30.1</v>
      </c>
      <c r="L97">
        <v>16.3</v>
      </c>
      <c r="M97">
        <v>5.5</v>
      </c>
      <c r="N97">
        <v>0.7999999999999972</v>
      </c>
      <c r="P97" s="15">
        <f t="shared" si="4"/>
        <v>0.3296089385474861</v>
      </c>
    </row>
    <row r="98" spans="4:16" ht="12.75">
      <c r="D98" t="s">
        <v>59</v>
      </c>
      <c r="E98" t="s">
        <v>34</v>
      </c>
      <c r="F98">
        <v>3361</v>
      </c>
      <c r="G98">
        <v>0.4</v>
      </c>
      <c r="H98">
        <v>9.5</v>
      </c>
      <c r="I98">
        <v>20.8</v>
      </c>
      <c r="J98">
        <v>24.4</v>
      </c>
      <c r="K98">
        <v>21.6</v>
      </c>
      <c r="L98">
        <v>14.6</v>
      </c>
      <c r="M98">
        <v>6.599999999999994</v>
      </c>
      <c r="N98">
        <v>2.5</v>
      </c>
      <c r="P98" s="15">
        <f t="shared" si="4"/>
        <v>0.31353135313531355</v>
      </c>
    </row>
    <row r="99" spans="4:16" ht="12.75">
      <c r="D99" t="s">
        <v>41</v>
      </c>
      <c r="E99" t="s">
        <v>34</v>
      </c>
      <c r="F99">
        <v>2082</v>
      </c>
      <c r="G99">
        <v>0.2</v>
      </c>
      <c r="H99">
        <v>3.6</v>
      </c>
      <c r="I99">
        <v>9.6</v>
      </c>
      <c r="J99">
        <v>21.6</v>
      </c>
      <c r="K99">
        <v>28.4</v>
      </c>
      <c r="L99">
        <v>22.2</v>
      </c>
      <c r="M99">
        <v>10.5</v>
      </c>
      <c r="N99">
        <v>4.099999999999994</v>
      </c>
      <c r="P99" s="15">
        <f t="shared" si="4"/>
        <v>0.27272727272727276</v>
      </c>
    </row>
    <row r="100" spans="4:16" ht="12.75">
      <c r="D100" t="s">
        <v>39</v>
      </c>
      <c r="E100" t="s">
        <v>34</v>
      </c>
      <c r="F100">
        <v>2081</v>
      </c>
      <c r="G100">
        <v>0.2</v>
      </c>
      <c r="H100">
        <v>6.5</v>
      </c>
      <c r="I100">
        <v>13.4</v>
      </c>
      <c r="J100">
        <v>29.6</v>
      </c>
      <c r="K100">
        <v>29.3</v>
      </c>
      <c r="L100">
        <v>17</v>
      </c>
      <c r="M100">
        <v>3.5</v>
      </c>
      <c r="N100">
        <v>0.7000000000000028</v>
      </c>
      <c r="P100" s="15">
        <f t="shared" si="4"/>
        <v>0.32663316582914576</v>
      </c>
    </row>
    <row r="101" spans="4:16" ht="12.75">
      <c r="D101" t="s">
        <v>63</v>
      </c>
      <c r="E101" t="s">
        <v>34</v>
      </c>
      <c r="F101">
        <v>861</v>
      </c>
      <c r="G101">
        <v>0.1</v>
      </c>
      <c r="H101">
        <v>3.6</v>
      </c>
      <c r="I101">
        <v>15.6</v>
      </c>
      <c r="J101">
        <v>25.6</v>
      </c>
      <c r="K101">
        <v>30.3</v>
      </c>
      <c r="L101">
        <v>17.8</v>
      </c>
      <c r="M101">
        <v>5.199999999999989</v>
      </c>
      <c r="N101">
        <v>1.9000000000000057</v>
      </c>
      <c r="P101" s="15">
        <f t="shared" si="4"/>
        <v>0.1875</v>
      </c>
    </row>
    <row r="102" spans="4:16" ht="12.75">
      <c r="D102" t="s">
        <v>48</v>
      </c>
      <c r="E102" t="s">
        <v>34</v>
      </c>
      <c r="F102">
        <v>352</v>
      </c>
      <c r="G102">
        <v>0</v>
      </c>
      <c r="H102">
        <v>8.5</v>
      </c>
      <c r="I102">
        <v>41.5</v>
      </c>
      <c r="J102">
        <v>28.4</v>
      </c>
      <c r="K102">
        <v>13.1</v>
      </c>
      <c r="L102">
        <v>4.8</v>
      </c>
      <c r="M102">
        <v>2.3</v>
      </c>
      <c r="N102">
        <v>1.4000000000000057</v>
      </c>
      <c r="P102" s="15">
        <f t="shared" si="4"/>
        <v>0.17</v>
      </c>
    </row>
    <row r="103" spans="4:16" ht="12.75">
      <c r="D103" s="11" t="s">
        <v>65</v>
      </c>
      <c r="E103" s="11" t="s">
        <v>34</v>
      </c>
      <c r="F103" s="11">
        <v>853933</v>
      </c>
      <c r="G103" s="11">
        <v>100</v>
      </c>
      <c r="H103" s="11">
        <v>8.1</v>
      </c>
      <c r="I103" s="11">
        <v>18.9</v>
      </c>
      <c r="J103" s="11">
        <v>25.2</v>
      </c>
      <c r="K103" s="11">
        <v>23.2</v>
      </c>
      <c r="L103" s="11">
        <v>15.2</v>
      </c>
      <c r="M103" s="11">
        <v>7</v>
      </c>
      <c r="N103" s="11">
        <v>2.4000000000000057</v>
      </c>
      <c r="O103" s="11"/>
      <c r="P103" s="29">
        <f t="shared" si="4"/>
        <v>0.3</v>
      </c>
    </row>
  </sheetData>
  <printOptions/>
  <pageMargins left="0.5511811023622047" right="0.5511811023622047" top="0.7874015748031497" bottom="0.984251968503937" header="0.5118110236220472" footer="0.5118110236220472"/>
  <pageSetup fitToHeight="0" fitToWidth="1" horizontalDpi="600" verticalDpi="600" orientation="portrait" paperSize="9" scale="59" r:id="rId2"/>
  <headerFooter alignWithMargins="0">
    <oddFooter>&amp;L&amp;8&amp;Z&amp;F \ &amp;A  &amp;D&amp;C&amp;8&amp;P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Ashcombe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Blow</dc:creator>
  <cp:keywords/>
  <dc:description/>
  <cp:lastModifiedBy>David Blow</cp:lastModifiedBy>
  <cp:lastPrinted>2010-08-27T20:11:11Z</cp:lastPrinted>
  <dcterms:created xsi:type="dcterms:W3CDTF">1999-10-10T18:27:43Z</dcterms:created>
  <dcterms:modified xsi:type="dcterms:W3CDTF">2010-08-27T20:11:15Z</dcterms:modified>
  <cp:category/>
  <cp:version/>
  <cp:contentType/>
  <cp:contentStatus/>
</cp:coreProperties>
</file>