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1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<sst xmlns="http://schemas.openxmlformats.org/spreadsheetml/2006/main" count="234" uniqueCount="38">
  <si>
    <t>French</t>
  </si>
  <si>
    <t>06</t>
  </si>
  <si>
    <t>05</t>
  </si>
  <si>
    <t>GCSE figures from JCQ</t>
  </si>
  <si>
    <t>England</t>
  </si>
  <si>
    <t>No. Sat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</si>
  <si>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</si>
  <si>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</si>
  <si>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</si>
  <si>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</si>
  <si>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</si>
  <si>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</si>
  <si>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</si>
  <si>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</si>
  <si>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</si>
  <si>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Cumulative percentages</t>
  </si>
  <si>
    <t>04</t>
  </si>
  <si>
    <t>German</t>
  </si>
  <si>
    <t>Spanish</t>
  </si>
  <si>
    <t>03</t>
  </si>
  <si>
    <t>http://www.jcgq.org.uk/press_releases/results/index.cfm</t>
  </si>
  <si>
    <t>Maths</t>
  </si>
  <si>
    <t>02</t>
  </si>
  <si>
    <t>07</t>
  </si>
  <si>
    <t>08</t>
  </si>
  <si>
    <t>Numbers of candidates (cumulative)</t>
  </si>
  <si>
    <t>% of tot. sat</t>
  </si>
  <si>
    <t>Numbers of candidates (each grade)</t>
  </si>
  <si>
    <t>History</t>
  </si>
  <si>
    <t>Geography</t>
  </si>
  <si>
    <t>ALL subj</t>
  </si>
  <si>
    <t>Sept 10 update</t>
  </si>
  <si>
    <t>09</t>
  </si>
  <si>
    <t>10</t>
  </si>
  <si>
    <t>D-U</t>
  </si>
  <si>
    <t>not A+A*</t>
  </si>
  <si>
    <t>%D-U</t>
  </si>
  <si>
    <t>% of '02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</si>
</sst>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</numFmts>
  <fonts count="21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.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i/>
      <sz val="7"/>
      <name val="Arial Narrow"/>
      <family val="2"/>
    </font>
    <font>
      <sz val="6"/>
      <name val="Arial Narrow"/>
      <family val="2"/>
    </font>
    <font>
      <sz val="12"/>
      <name val="Arial Black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center"/>
    </xf>
    <xf numFmtId="41" fontId="0" fillId="0" borderId="14" xfId="15" applyNumberFormat="1" applyBorder="1" applyAlignment="1">
      <alignment horizontal="center"/>
    </xf>
    <xf numFmtId="41" fontId="0" fillId="0" borderId="2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41" fontId="4" fillId="0" borderId="14" xfId="15" applyNumberFormat="1" applyFont="1" applyBorder="1" applyAlignment="1">
      <alignment horizontal="center"/>
    </xf>
    <xf numFmtId="41" fontId="4" fillId="0" borderId="15" xfId="15" applyNumberFormat="1" applyFont="1" applyBorder="1" applyAlignment="1">
      <alignment horizontal="center"/>
    </xf>
    <xf numFmtId="41" fontId="4" fillId="0" borderId="2" xfId="15" applyNumberFormat="1" applyFont="1" applyBorder="1" applyAlignment="1">
      <alignment horizontal="center"/>
    </xf>
    <xf numFmtId="41" fontId="4" fillId="0" borderId="3" xfId="15" applyNumberFormat="1" applyFont="1" applyBorder="1" applyAlignment="1">
      <alignment horizontal="center"/>
    </xf>
    <xf numFmtId="41" fontId="4" fillId="0" borderId="5" xfId="15" applyNumberFormat="1" applyFont="1" applyBorder="1" applyAlignment="1">
      <alignment horizontal="center"/>
    </xf>
    <xf numFmtId="41" fontId="4" fillId="0" borderId="6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9" fontId="0" fillId="0" borderId="0" xfId="19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4" fillId="0" borderId="14" xfId="15" applyNumberFormat="1" applyFont="1" applyBorder="1" applyAlignment="1">
      <alignment horizontal="center"/>
    </xf>
    <xf numFmtId="166" fontId="4" fillId="0" borderId="15" xfId="15" applyNumberFormat="1" applyFont="1" applyBorder="1" applyAlignment="1">
      <alignment horizontal="center"/>
    </xf>
    <xf numFmtId="166" fontId="4" fillId="0" borderId="5" xfId="15" applyNumberFormat="1" applyFont="1" applyBorder="1" applyAlignment="1">
      <alignment horizontal="center"/>
    </xf>
    <xf numFmtId="166" fontId="4" fillId="0" borderId="6" xfId="15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166" fontId="18" fillId="0" borderId="14" xfId="15" applyNumberFormat="1" applyFont="1" applyBorder="1" applyAlignment="1">
      <alignment horizontal="center"/>
    </xf>
    <xf numFmtId="166" fontId="18" fillId="0" borderId="5" xfId="15" applyNumberFormat="1" applyFont="1" applyBorder="1" applyAlignment="1">
      <alignment horizontal="center"/>
    </xf>
    <xf numFmtId="41" fontId="1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19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1" fontId="4" fillId="0" borderId="0" xfId="15" applyNumberFormat="1" applyFont="1" applyBorder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41" fontId="0" fillId="0" borderId="0" xfId="15" applyNumberFormat="1" applyBorder="1" applyAlignment="1">
      <alignment horizontal="center"/>
    </xf>
    <xf numFmtId="9" fontId="4" fillId="0" borderId="16" xfId="19" applyFont="1" applyBorder="1" applyAlignment="1">
      <alignment horizontal="center"/>
    </xf>
    <xf numFmtId="9" fontId="4" fillId="0" borderId="17" xfId="19" applyFont="1" applyBorder="1" applyAlignment="1">
      <alignment horizontal="center"/>
    </xf>
    <xf numFmtId="0" fontId="20" fillId="0" borderId="16" xfId="0" applyFont="1" applyBorder="1" applyAlignment="1">
      <alignment/>
    </xf>
    <xf numFmtId="9" fontId="18" fillId="0" borderId="11" xfId="19" applyFon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%A*-C of those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7375"/>
          <c:w val="0.899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Sheet1!$I$4:$I$12</c:f>
              <c:numCache/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A*-C</a:t>
            </a:r>
          </a:p>
        </c:rich>
      </c:tx>
      <c:layout>
        <c:manualLayout>
          <c:xMode val="factor"/>
          <c:yMode val="factor"/>
          <c:x val="0.08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775"/>
          <c:w val="0.915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Sheet1!$I$62:$I$70</c:f>
              <c:numCache/>
            </c:numRef>
          </c:val>
        </c:ser>
        <c:axId val="6137220"/>
        <c:axId val="55234981"/>
      </c:bar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A*-C</a:t>
            </a:r>
          </a:p>
        </c:rich>
      </c:tx>
      <c:layout>
        <c:manualLayout>
          <c:xMode val="factor"/>
          <c:yMode val="factor"/>
          <c:x val="0.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51"/>
          <c:w val="0.939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Sheet1!$I$72:$I$80</c:f>
              <c:numCache/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2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C or higher</a:t>
            </a:r>
          </a:p>
        </c:rich>
      </c:tx>
      <c:layout>
        <c:manualLayout>
          <c:xMode val="factor"/>
          <c:yMode val="factor"/>
          <c:x val="-0.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325"/>
          <c:w val="0.885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Sheet1!$I$82:$I$90</c:f>
              <c:numCache>
                <c:ptCount val="9"/>
                <c:pt idx="0">
                  <c:v>32213.8</c:v>
                </c:pt>
                <c:pt idx="1">
                  <c:v>32938.2</c:v>
                </c:pt>
                <c:pt idx="2">
                  <c:v>36289.092</c:v>
                </c:pt>
                <c:pt idx="3">
                  <c:v>37582.880999999994</c:v>
                </c:pt>
                <c:pt idx="4">
                  <c:v>39486.846</c:v>
                </c:pt>
                <c:pt idx="5">
                  <c:v>41443.820999999996</c:v>
                </c:pt>
                <c:pt idx="6">
                  <c:v>44526.77</c:v>
                </c:pt>
                <c:pt idx="7">
                  <c:v>45777.402</c:v>
                </c:pt>
                <c:pt idx="8">
                  <c:v>46684.68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39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D-U</a:t>
            </a:r>
          </a:p>
        </c:rich>
      </c:tx>
      <c:layout>
        <c:manualLayout>
          <c:xMode val="factor"/>
          <c:yMode val="factor"/>
          <c:x val="0.157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275"/>
          <c:w val="0.903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Sheet1!$O$62:$O$70</c:f>
              <c:numCache/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01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D-U</a:t>
            </a:r>
          </a:p>
        </c:rich>
      </c:tx>
      <c:layout>
        <c:manualLayout>
          <c:xMode val="factor"/>
          <c:yMode val="factor"/>
          <c:x val="0.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575"/>
          <c:w val="0.9337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Sheet1!$O$72:$O$80</c:f>
              <c:numCache/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D-U</a:t>
            </a:r>
          </a:p>
        </c:rich>
      </c:tx>
      <c:layout>
        <c:manualLayout>
          <c:xMode val="factor"/>
          <c:yMode val="factor"/>
          <c:x val="-0.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7"/>
          <c:w val="0.885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Sheet1!$O$82:$O$90</c:f>
              <c:numCache>
                <c:ptCount val="9"/>
                <c:pt idx="0">
                  <c:v>21836.2</c:v>
                </c:pt>
                <c:pt idx="1">
                  <c:v>23851.800000000003</c:v>
                </c:pt>
                <c:pt idx="2">
                  <c:v>23298.908000000003</c:v>
                </c:pt>
                <c:pt idx="3">
                  <c:v>20148.119000000006</c:v>
                </c:pt>
                <c:pt idx="4">
                  <c:v>18074.154000000002</c:v>
                </c:pt>
                <c:pt idx="5">
                  <c:v>17677.179000000004</c:v>
                </c:pt>
                <c:pt idx="6">
                  <c:v>17488.230000000003</c:v>
                </c:pt>
                <c:pt idx="7">
                  <c:v>16251.597999999998</c:v>
                </c:pt>
                <c:pt idx="8">
                  <c:v>15895.32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39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numbers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65"/>
          <c:w val="0.91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Sheet1!$D$4:$D$12</c:f>
              <c:numCache/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8"/>
          <c:w val="0.941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Sheet1!$C$62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/>
            </c:strRef>
          </c:cat>
          <c:val>
            <c:numRef>
              <c:f>Sheet1!$F$62:$N$62</c:f>
              <c:numCache/>
            </c:numRef>
          </c:val>
          <c:smooth val="0"/>
        </c:ser>
        <c:ser>
          <c:idx val="1"/>
          <c:order val="1"/>
          <c:tx>
            <c:strRef>
              <c:f>Sheet1!$C$63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/>
            </c:strRef>
          </c:cat>
          <c:val>
            <c:numRef>
              <c:f>Sheet1!$F$63:$N$63</c:f>
              <c:numCache/>
            </c:numRef>
          </c:val>
          <c:smooth val="0"/>
        </c:ser>
        <c:ser>
          <c:idx val="2"/>
          <c:order val="2"/>
          <c:tx>
            <c:strRef>
              <c:f>Sheet1!$C$64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/>
            </c:strRef>
          </c:cat>
          <c:val>
            <c:numRef>
              <c:f>Sheet1!$F$64:$N$64</c:f>
              <c:numCache/>
            </c:numRef>
          </c:val>
          <c:smooth val="0"/>
        </c:ser>
        <c:ser>
          <c:idx val="3"/>
          <c:order val="3"/>
          <c:tx>
            <c:strRef>
              <c:f>Sheet1!$C$65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/>
            </c:strRef>
          </c:cat>
          <c:val>
            <c:numRef>
              <c:f>Sheet1!$F$65:$N$65</c:f>
              <c:numCache/>
            </c:numRef>
          </c:val>
          <c:smooth val="0"/>
        </c:ser>
        <c:ser>
          <c:idx val="4"/>
          <c:order val="4"/>
          <c:tx>
            <c:strRef>
              <c:f>Sheet1!$C$66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/>
            </c:strRef>
          </c:cat>
          <c:val>
            <c:numRef>
              <c:f>Sheet1!$F$66:$N$66</c:f>
              <c:numCache/>
            </c:numRef>
          </c:val>
          <c:smooth val="0"/>
        </c:ser>
        <c:ser>
          <c:idx val="5"/>
          <c:order val="5"/>
          <c:tx>
            <c:strRef>
              <c:f>Sheet1!$C$67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Sheet1!$F$67:$N$67</c:f>
              <c:numCache/>
            </c:numRef>
          </c:val>
          <c:smooth val="0"/>
        </c:ser>
        <c:ser>
          <c:idx val="7"/>
          <c:order val="6"/>
          <c:tx>
            <c:strRef>
              <c:f>Sheet1!$C$68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Sheet1!$F$68:$N$68</c:f>
              <c:numCache/>
            </c:numRef>
          </c:val>
          <c:smooth val="0"/>
        </c:ser>
        <c:ser>
          <c:idx val="8"/>
          <c:order val="7"/>
          <c:tx>
            <c:strRef>
              <c:f>Sheet1!$C$69</c:f>
              <c:strCache>
                <c:ptCount val="1"/>
                <c:pt idx="0">
                  <c:v>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Sheet1!$F$69:$N$69</c:f>
              <c:numCache/>
            </c:numRef>
          </c:val>
          <c:smooth val="0"/>
        </c:ser>
        <c:ser>
          <c:idx val="6"/>
          <c:order val="8"/>
          <c:tx>
            <c:strRef>
              <c:f>Sheet1!$C$70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Sheet1!$F$70:$N$70</c:f>
              <c:numCache/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79075"/>
          <c:w val="0.17875"/>
          <c:h val="0.1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German %A*-C of those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275"/>
          <c:w val="0.898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/>
            </c:strRef>
          </c:cat>
          <c:val>
            <c:numRef>
              <c:f>Sheet1!$I$14:$I$22</c:f>
              <c:numCache/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German numbers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875"/>
          <c:w val="0.949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Sheet1!$D$14:$D$22</c:f>
              <c:numCache>
                <c:ptCount val="9"/>
                <c:pt idx="0">
                  <c:v>122053</c:v>
                </c:pt>
                <c:pt idx="1">
                  <c:v>121679</c:v>
                </c:pt>
                <c:pt idx="2">
                  <c:v>118014</c:v>
                </c:pt>
                <c:pt idx="3">
                  <c:v>101466</c:v>
                </c:pt>
                <c:pt idx="4">
                  <c:v>86680</c:v>
                </c:pt>
                <c:pt idx="5">
                  <c:v>77671</c:v>
                </c:pt>
                <c:pt idx="6">
                  <c:v>73318</c:v>
                </c:pt>
                <c:pt idx="7">
                  <c:v>70195</c:v>
                </c:pt>
                <c:pt idx="8">
                  <c:v>67084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1"/>
          <c:w val="0.955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Sheet1!$C$62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Sheet1!$F$72:$N$72</c:f>
              <c:numCache>
                <c:ptCount val="9"/>
                <c:pt idx="0">
                  <c:v>8909.869</c:v>
                </c:pt>
                <c:pt idx="1">
                  <c:v>22213.646</c:v>
                </c:pt>
                <c:pt idx="2">
                  <c:v>40155.437</c:v>
                </c:pt>
                <c:pt idx="3">
                  <c:v>70058.422</c:v>
                </c:pt>
                <c:pt idx="4">
                  <c:v>92760.28</c:v>
                </c:pt>
                <c:pt idx="5">
                  <c:v>107772.799</c:v>
                </c:pt>
                <c:pt idx="6">
                  <c:v>117048.827</c:v>
                </c:pt>
                <c:pt idx="7">
                  <c:v>121442.735</c:v>
                </c:pt>
                <c:pt idx="8">
                  <c:v>122053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Sheet1!$C$63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Sheet1!$F$73:$N$73</c:f>
              <c:numCache>
                <c:ptCount val="9"/>
                <c:pt idx="0">
                  <c:v>7179.061000000001</c:v>
                </c:pt>
                <c:pt idx="1">
                  <c:v>20442.072</c:v>
                </c:pt>
                <c:pt idx="2">
                  <c:v>36382.02099999999</c:v>
                </c:pt>
                <c:pt idx="3">
                  <c:v>66558.413</c:v>
                </c:pt>
                <c:pt idx="4">
                  <c:v>93327.793</c:v>
                </c:pt>
                <c:pt idx="5">
                  <c:v>107929.273</c:v>
                </c:pt>
                <c:pt idx="6">
                  <c:v>116325.12399999998</c:v>
                </c:pt>
                <c:pt idx="7">
                  <c:v>120340.53100000002</c:v>
                </c:pt>
                <c:pt idx="8">
                  <c:v>121679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Sheet1!$C$64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Sheet1!$F$74:$N$74</c:f>
              <c:numCache>
                <c:ptCount val="9"/>
                <c:pt idx="0">
                  <c:v>7552.896000000001</c:v>
                </c:pt>
                <c:pt idx="1">
                  <c:v>20416.422000000002</c:v>
                </c:pt>
                <c:pt idx="2">
                  <c:v>39062.634000000005</c:v>
                </c:pt>
                <c:pt idx="3">
                  <c:v>69510.246</c:v>
                </c:pt>
                <c:pt idx="4">
                  <c:v>90516.73800000001</c:v>
                </c:pt>
                <c:pt idx="5">
                  <c:v>103498.278</c:v>
                </c:pt>
                <c:pt idx="6">
                  <c:v>111995.28600000002</c:v>
                </c:pt>
                <c:pt idx="7">
                  <c:v>116715.84600000002</c:v>
                </c:pt>
                <c:pt idx="8">
                  <c:v>118014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Sheet1!$C$65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Sheet1!$F$75:$N$75</c:f>
              <c:numCache>
                <c:ptCount val="9"/>
                <c:pt idx="0">
                  <c:v>7812.8820000000005</c:v>
                </c:pt>
                <c:pt idx="1">
                  <c:v>21206.394</c:v>
                </c:pt>
                <c:pt idx="2">
                  <c:v>39267.342000000004</c:v>
                </c:pt>
                <c:pt idx="3">
                  <c:v>67069.026</c:v>
                </c:pt>
                <c:pt idx="4">
                  <c:v>84622.644</c:v>
                </c:pt>
                <c:pt idx="5">
                  <c:v>93551.65200000002</c:v>
                </c:pt>
                <c:pt idx="6">
                  <c:v>98422.02</c:v>
                </c:pt>
                <c:pt idx="7">
                  <c:v>100755.73799999998</c:v>
                </c:pt>
                <c:pt idx="8">
                  <c:v>101466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Sheet1!$C$76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Sheet1!$F$76:$N$76</c:f>
              <c:numCache>
                <c:ptCount val="9"/>
                <c:pt idx="0">
                  <c:v>7194.440000000001</c:v>
                </c:pt>
                <c:pt idx="1">
                  <c:v>19069.6</c:v>
                </c:pt>
                <c:pt idx="2">
                  <c:v>35192.08</c:v>
                </c:pt>
                <c:pt idx="3">
                  <c:v>59635.84</c:v>
                </c:pt>
                <c:pt idx="4">
                  <c:v>74198.07999999999</c:v>
                </c:pt>
                <c:pt idx="5">
                  <c:v>81045.8</c:v>
                </c:pt>
                <c:pt idx="6">
                  <c:v>84599.68</c:v>
                </c:pt>
                <c:pt idx="7">
                  <c:v>86246.6</c:v>
                </c:pt>
                <c:pt idx="8">
                  <c:v>86680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Sheet1!$C$77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Sheet1!$F$77:$N$77</c:f>
              <c:numCache>
                <c:ptCount val="9"/>
                <c:pt idx="0">
                  <c:v>6835.048000000001</c:v>
                </c:pt>
                <c:pt idx="1">
                  <c:v>18097.343</c:v>
                </c:pt>
                <c:pt idx="2">
                  <c:v>33476.201</c:v>
                </c:pt>
                <c:pt idx="3">
                  <c:v>55146.41</c:v>
                </c:pt>
                <c:pt idx="4">
                  <c:v>67651.44099999999</c:v>
                </c:pt>
                <c:pt idx="5">
                  <c:v>73321.424</c:v>
                </c:pt>
                <c:pt idx="6">
                  <c:v>76117.58</c:v>
                </c:pt>
                <c:pt idx="7">
                  <c:v>77437.98700000001</c:v>
                </c:pt>
                <c:pt idx="8">
                  <c:v>77671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Sheet1!$C$78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Sheet1!$F$78:$N$78</c:f>
              <c:numCache>
                <c:ptCount val="9"/>
                <c:pt idx="0">
                  <c:v>6671.937999999999</c:v>
                </c:pt>
                <c:pt idx="1">
                  <c:v>17596.32</c:v>
                </c:pt>
                <c:pt idx="2">
                  <c:v>32259.92</c:v>
                </c:pt>
                <c:pt idx="3">
                  <c:v>52569.00600000001</c:v>
                </c:pt>
                <c:pt idx="4">
                  <c:v>64593.157999999996</c:v>
                </c:pt>
                <c:pt idx="5">
                  <c:v>69578.782</c:v>
                </c:pt>
                <c:pt idx="6">
                  <c:v>71998.27600000001</c:v>
                </c:pt>
                <c:pt idx="7">
                  <c:v>73098.046</c:v>
                </c:pt>
                <c:pt idx="8">
                  <c:v>73318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Sheet1!$C$79</c:f>
              <c:strCache>
                <c:ptCount val="1"/>
                <c:pt idx="0">
                  <c:v>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Sheet1!$F$79:$N$79</c:f>
              <c:numCache>
                <c:ptCount val="9"/>
                <c:pt idx="0">
                  <c:v>6387.745</c:v>
                </c:pt>
                <c:pt idx="1">
                  <c:v>17338.165</c:v>
                </c:pt>
                <c:pt idx="2">
                  <c:v>32079.115</c:v>
                </c:pt>
                <c:pt idx="3">
                  <c:v>51733.715</c:v>
                </c:pt>
                <c:pt idx="4">
                  <c:v>62543.745</c:v>
                </c:pt>
                <c:pt idx="5">
                  <c:v>67036.225</c:v>
                </c:pt>
                <c:pt idx="6">
                  <c:v>69071.88</c:v>
                </c:pt>
                <c:pt idx="7">
                  <c:v>69984.415</c:v>
                </c:pt>
                <c:pt idx="8">
                  <c:v>70195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Sheet1!$C$80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Sheet1!$F$80:$N$80</c:f>
              <c:numCache>
                <c:ptCount val="9"/>
                <c:pt idx="0">
                  <c:v>6305.896</c:v>
                </c:pt>
                <c:pt idx="1">
                  <c:v>16972.252</c:v>
                </c:pt>
                <c:pt idx="2">
                  <c:v>31126.976000000002</c:v>
                </c:pt>
                <c:pt idx="3">
                  <c:v>50313</c:v>
                </c:pt>
                <c:pt idx="4">
                  <c:v>60845.187999999995</c:v>
                </c:pt>
                <c:pt idx="5">
                  <c:v>64668.976</c:v>
                </c:pt>
                <c:pt idx="6">
                  <c:v>66278.992</c:v>
                </c:pt>
                <c:pt idx="7">
                  <c:v>66949.832</c:v>
                </c:pt>
                <c:pt idx="8">
                  <c:v>67084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721"/>
          <c:w val="0.1855"/>
          <c:h val="0.1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Spanish %A*-C of those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55"/>
          <c:w val="0.9102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Sheet1!$I$24:$I$32</c:f>
              <c:numCache>
                <c:ptCount val="9"/>
                <c:pt idx="0">
                  <c:v>59.6</c:v>
                </c:pt>
                <c:pt idx="1">
                  <c:v>58</c:v>
                </c:pt>
                <c:pt idx="2">
                  <c:v>60.9</c:v>
                </c:pt>
                <c:pt idx="3">
                  <c:v>65.1</c:v>
                </c:pt>
                <c:pt idx="4">
                  <c:v>68.6</c:v>
                </c:pt>
                <c:pt idx="5">
                  <c:v>70.1</c:v>
                </c:pt>
                <c:pt idx="6">
                  <c:v>71.8</c:v>
                </c:pt>
                <c:pt idx="7">
                  <c:v>73.8</c:v>
                </c:pt>
                <c:pt idx="8">
                  <c:v>74.6</c:v>
                </c:pt>
              </c:numCache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Spanish numbers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65"/>
          <c:w val="0.912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Sheet1!$C$4:$C$12</c:f>
              <c:str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Sheet1!$D$24:$D$32</c:f>
              <c:numCache>
                <c:ptCount val="9"/>
                <c:pt idx="0">
                  <c:v>54050</c:v>
                </c:pt>
                <c:pt idx="1">
                  <c:v>56790</c:v>
                </c:pt>
                <c:pt idx="2">
                  <c:v>59588</c:v>
                </c:pt>
                <c:pt idx="3">
                  <c:v>57731</c:v>
                </c:pt>
                <c:pt idx="4">
                  <c:v>57561</c:v>
                </c:pt>
                <c:pt idx="5">
                  <c:v>59121</c:v>
                </c:pt>
                <c:pt idx="6">
                  <c:v>62015</c:v>
                </c:pt>
                <c:pt idx="7">
                  <c:v>62029</c:v>
                </c:pt>
                <c:pt idx="8">
                  <c:v>62580</c:v>
                </c:pt>
              </c:numCache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40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5275"/>
          <c:w val="0.904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Sheet1!$C$62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Sheet1!$F$82:$N$82</c:f>
              <c:numCache>
                <c:ptCount val="9"/>
                <c:pt idx="0">
                  <c:v>6323.85</c:v>
                </c:pt>
                <c:pt idx="1">
                  <c:v>13566.55</c:v>
                </c:pt>
                <c:pt idx="2">
                  <c:v>21241.65</c:v>
                </c:pt>
                <c:pt idx="3">
                  <c:v>32213.8</c:v>
                </c:pt>
                <c:pt idx="4">
                  <c:v>41023.950000000004</c:v>
                </c:pt>
                <c:pt idx="5">
                  <c:v>47023.5</c:v>
                </c:pt>
                <c:pt idx="6">
                  <c:v>51077.25</c:v>
                </c:pt>
                <c:pt idx="7">
                  <c:v>53563.55</c:v>
                </c:pt>
                <c:pt idx="8">
                  <c:v>54050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Sheet1!$C$63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Sheet1!$F$83:$N$83</c:f>
              <c:numCache>
                <c:ptCount val="9"/>
                <c:pt idx="0">
                  <c:v>5849.37</c:v>
                </c:pt>
                <c:pt idx="1">
                  <c:v>14140.71</c:v>
                </c:pt>
                <c:pt idx="2">
                  <c:v>21920.94</c:v>
                </c:pt>
                <c:pt idx="3">
                  <c:v>32938.2</c:v>
                </c:pt>
                <c:pt idx="4">
                  <c:v>42535.71</c:v>
                </c:pt>
                <c:pt idx="5">
                  <c:v>48669.03</c:v>
                </c:pt>
                <c:pt idx="6">
                  <c:v>52985.07</c:v>
                </c:pt>
                <c:pt idx="7">
                  <c:v>55767.78</c:v>
                </c:pt>
                <c:pt idx="8">
                  <c:v>56790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Sheet1!$C$64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Sheet1!$F$84:$N$84</c:f>
              <c:numCache>
                <c:ptCount val="9"/>
                <c:pt idx="0">
                  <c:v>7508.088</c:v>
                </c:pt>
                <c:pt idx="1">
                  <c:v>15731.232</c:v>
                </c:pt>
                <c:pt idx="2">
                  <c:v>24609.843999999997</c:v>
                </c:pt>
                <c:pt idx="3">
                  <c:v>36289.092</c:v>
                </c:pt>
                <c:pt idx="4">
                  <c:v>45823.172</c:v>
                </c:pt>
                <c:pt idx="5">
                  <c:v>52020.32399999999</c:v>
                </c:pt>
                <c:pt idx="6">
                  <c:v>56251.072</c:v>
                </c:pt>
                <c:pt idx="7">
                  <c:v>58872.943999999996</c:v>
                </c:pt>
                <c:pt idx="8">
                  <c:v>59588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Sheet1!$C$65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Sheet1!$F$85:$N$85</c:f>
              <c:numCache>
                <c:ptCount val="9"/>
                <c:pt idx="0">
                  <c:v>8082.34</c:v>
                </c:pt>
                <c:pt idx="1">
                  <c:v>16684.259</c:v>
                </c:pt>
                <c:pt idx="2">
                  <c:v>26036.681</c:v>
                </c:pt>
                <c:pt idx="3">
                  <c:v>37582.880999999994</c:v>
                </c:pt>
                <c:pt idx="4">
                  <c:v>46588.917</c:v>
                </c:pt>
                <c:pt idx="5">
                  <c:v>52131.093</c:v>
                </c:pt>
                <c:pt idx="6">
                  <c:v>55537.222</c:v>
                </c:pt>
                <c:pt idx="7">
                  <c:v>57326.883</c:v>
                </c:pt>
                <c:pt idx="8">
                  <c:v>57731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Sheet1!$C$66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Sheet1!$F$61:$N$61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Sheet1!$F$86:$N$86</c:f>
              <c:numCache>
                <c:ptCount val="9"/>
                <c:pt idx="0">
                  <c:v>8519.028</c:v>
                </c:pt>
                <c:pt idx="1">
                  <c:v>17843.91</c:v>
                </c:pt>
                <c:pt idx="2">
                  <c:v>27456.597</c:v>
                </c:pt>
                <c:pt idx="3">
                  <c:v>39486.846</c:v>
                </c:pt>
                <c:pt idx="4">
                  <c:v>48466.362</c:v>
                </c:pt>
                <c:pt idx="5">
                  <c:v>53359.047</c:v>
                </c:pt>
                <c:pt idx="6">
                  <c:v>55949.292</c:v>
                </c:pt>
                <c:pt idx="7">
                  <c:v>57215.634000000005</c:v>
                </c:pt>
                <c:pt idx="8">
                  <c:v>57561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Sheet1!$C$67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Sheet1!$F$87:$N$87</c:f>
              <c:numCache>
                <c:ptCount val="9"/>
                <c:pt idx="0">
                  <c:v>9577.601999999999</c:v>
                </c:pt>
                <c:pt idx="1">
                  <c:v>19391.688</c:v>
                </c:pt>
                <c:pt idx="2">
                  <c:v>29205.773999999998</c:v>
                </c:pt>
                <c:pt idx="3">
                  <c:v>41443.820999999996</c:v>
                </c:pt>
                <c:pt idx="4">
                  <c:v>50548.455</c:v>
                </c:pt>
                <c:pt idx="5">
                  <c:v>55278.135</c:v>
                </c:pt>
                <c:pt idx="6">
                  <c:v>57702.096</c:v>
                </c:pt>
                <c:pt idx="7">
                  <c:v>58825.395</c:v>
                </c:pt>
                <c:pt idx="8">
                  <c:v>59121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Sheet1!$C$90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Sheet1!$F$90:$N$90</c:f>
              <c:numCache>
                <c:ptCount val="9"/>
                <c:pt idx="0">
                  <c:v>10200.54</c:v>
                </c:pt>
                <c:pt idx="1">
                  <c:v>21590.1</c:v>
                </c:pt>
                <c:pt idx="2">
                  <c:v>32979.66</c:v>
                </c:pt>
                <c:pt idx="3">
                  <c:v>46684.68</c:v>
                </c:pt>
                <c:pt idx="4">
                  <c:v>56134.26</c:v>
                </c:pt>
                <c:pt idx="5">
                  <c:v>60201.96</c:v>
                </c:pt>
                <c:pt idx="6">
                  <c:v>61829.04</c:v>
                </c:pt>
                <c:pt idx="7">
                  <c:v>62454.84</c:v>
                </c:pt>
                <c:pt idx="8">
                  <c:v>62580</c:v>
                </c:pt>
              </c:numCache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80525"/>
          <c:w val="0.18675"/>
          <c:h val="0.1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28575</xdr:rowOff>
    </xdr:from>
    <xdr:to>
      <xdr:col>22</xdr:col>
      <xdr:colOff>438150</xdr:colOff>
      <xdr:row>19</xdr:row>
      <xdr:rowOff>133350</xdr:rowOff>
    </xdr:to>
    <xdr:graphicFrame>
      <xdr:nvGraphicFramePr>
        <xdr:cNvPr id="1" name="Chart 3"/>
        <xdr:cNvGraphicFramePr/>
      </xdr:nvGraphicFramePr>
      <xdr:xfrm>
        <a:off x="6467475" y="28575"/>
        <a:ext cx="3314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30</xdr:col>
      <xdr:colOff>0</xdr:colOff>
      <xdr:row>19</xdr:row>
      <xdr:rowOff>133350</xdr:rowOff>
    </xdr:to>
    <xdr:graphicFrame>
      <xdr:nvGraphicFramePr>
        <xdr:cNvPr id="2" name="Chart 4"/>
        <xdr:cNvGraphicFramePr/>
      </xdr:nvGraphicFramePr>
      <xdr:xfrm>
        <a:off x="9886950" y="0"/>
        <a:ext cx="32194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38100</xdr:colOff>
      <xdr:row>20</xdr:row>
      <xdr:rowOff>38100</xdr:rowOff>
    </xdr:from>
    <xdr:to>
      <xdr:col>29</xdr:col>
      <xdr:colOff>723900</xdr:colOff>
      <xdr:row>56</xdr:row>
      <xdr:rowOff>95250</xdr:rowOff>
    </xdr:to>
    <xdr:graphicFrame>
      <xdr:nvGraphicFramePr>
        <xdr:cNvPr id="3" name="Chart 7"/>
        <xdr:cNvGraphicFramePr/>
      </xdr:nvGraphicFramePr>
      <xdr:xfrm>
        <a:off x="9848850" y="3543300"/>
        <a:ext cx="3228975" cy="609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38100</xdr:colOff>
      <xdr:row>0</xdr:row>
      <xdr:rowOff>0</xdr:rowOff>
    </xdr:from>
    <xdr:to>
      <xdr:col>38</xdr:col>
      <xdr:colOff>38100</xdr:colOff>
      <xdr:row>19</xdr:row>
      <xdr:rowOff>123825</xdr:rowOff>
    </xdr:to>
    <xdr:graphicFrame>
      <xdr:nvGraphicFramePr>
        <xdr:cNvPr id="4" name="Chart 9"/>
        <xdr:cNvGraphicFramePr/>
      </xdr:nvGraphicFramePr>
      <xdr:xfrm>
        <a:off x="13239750" y="0"/>
        <a:ext cx="326707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76200</xdr:colOff>
      <xdr:row>0</xdr:row>
      <xdr:rowOff>0</xdr:rowOff>
    </xdr:from>
    <xdr:to>
      <xdr:col>44</xdr:col>
      <xdr:colOff>390525</xdr:colOff>
      <xdr:row>19</xdr:row>
      <xdr:rowOff>133350</xdr:rowOff>
    </xdr:to>
    <xdr:graphicFrame>
      <xdr:nvGraphicFramePr>
        <xdr:cNvPr id="5" name="Chart 10"/>
        <xdr:cNvGraphicFramePr/>
      </xdr:nvGraphicFramePr>
      <xdr:xfrm>
        <a:off x="16544925" y="0"/>
        <a:ext cx="3114675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85725</xdr:colOff>
      <xdr:row>20</xdr:row>
      <xdr:rowOff>19050</xdr:rowOff>
    </xdr:from>
    <xdr:to>
      <xdr:col>44</xdr:col>
      <xdr:colOff>400050</xdr:colOff>
      <xdr:row>56</xdr:row>
      <xdr:rowOff>76200</xdr:rowOff>
    </xdr:to>
    <xdr:graphicFrame>
      <xdr:nvGraphicFramePr>
        <xdr:cNvPr id="6" name="Chart 12"/>
        <xdr:cNvGraphicFramePr/>
      </xdr:nvGraphicFramePr>
      <xdr:xfrm>
        <a:off x="16554450" y="3524250"/>
        <a:ext cx="3114675" cy="609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38100</xdr:colOff>
      <xdr:row>0</xdr:row>
      <xdr:rowOff>0</xdr:rowOff>
    </xdr:from>
    <xdr:to>
      <xdr:col>52</xdr:col>
      <xdr:colOff>38100</xdr:colOff>
      <xdr:row>19</xdr:row>
      <xdr:rowOff>161925</xdr:rowOff>
    </xdr:to>
    <xdr:graphicFrame>
      <xdr:nvGraphicFramePr>
        <xdr:cNvPr id="7" name="Chart 13"/>
        <xdr:cNvGraphicFramePr/>
      </xdr:nvGraphicFramePr>
      <xdr:xfrm>
        <a:off x="19773900" y="0"/>
        <a:ext cx="32670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76200</xdr:colOff>
      <xdr:row>0</xdr:row>
      <xdr:rowOff>0</xdr:rowOff>
    </xdr:from>
    <xdr:to>
      <xdr:col>58</xdr:col>
      <xdr:colOff>390525</xdr:colOff>
      <xdr:row>19</xdr:row>
      <xdr:rowOff>133350</xdr:rowOff>
    </xdr:to>
    <xdr:graphicFrame>
      <xdr:nvGraphicFramePr>
        <xdr:cNvPr id="8" name="Chart 14"/>
        <xdr:cNvGraphicFramePr/>
      </xdr:nvGraphicFramePr>
      <xdr:xfrm>
        <a:off x="23079075" y="0"/>
        <a:ext cx="3114675" cy="3467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52</xdr:col>
      <xdr:colOff>95250</xdr:colOff>
      <xdr:row>20</xdr:row>
      <xdr:rowOff>76200</xdr:rowOff>
    </xdr:from>
    <xdr:to>
      <xdr:col>58</xdr:col>
      <xdr:colOff>390525</xdr:colOff>
      <xdr:row>57</xdr:row>
      <xdr:rowOff>76200</xdr:rowOff>
    </xdr:to>
    <xdr:graphicFrame>
      <xdr:nvGraphicFramePr>
        <xdr:cNvPr id="9" name="Chart 16"/>
        <xdr:cNvGraphicFramePr/>
      </xdr:nvGraphicFramePr>
      <xdr:xfrm>
        <a:off x="23098125" y="3581400"/>
        <a:ext cx="3095625" cy="620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20</xdr:row>
      <xdr:rowOff>38100</xdr:rowOff>
    </xdr:from>
    <xdr:to>
      <xdr:col>22</xdr:col>
      <xdr:colOff>438150</xdr:colOff>
      <xdr:row>39</xdr:row>
      <xdr:rowOff>19050</xdr:rowOff>
    </xdr:to>
    <xdr:graphicFrame>
      <xdr:nvGraphicFramePr>
        <xdr:cNvPr id="10" name="Chart 19"/>
        <xdr:cNvGraphicFramePr/>
      </xdr:nvGraphicFramePr>
      <xdr:xfrm>
        <a:off x="6496050" y="3543300"/>
        <a:ext cx="3286125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9525</xdr:colOff>
      <xdr:row>20</xdr:row>
      <xdr:rowOff>47625</xdr:rowOff>
    </xdr:from>
    <xdr:to>
      <xdr:col>37</xdr:col>
      <xdr:colOff>447675</xdr:colOff>
      <xdr:row>39</xdr:row>
      <xdr:rowOff>28575</xdr:rowOff>
    </xdr:to>
    <xdr:graphicFrame>
      <xdr:nvGraphicFramePr>
        <xdr:cNvPr id="11" name="Chart 21"/>
        <xdr:cNvGraphicFramePr/>
      </xdr:nvGraphicFramePr>
      <xdr:xfrm>
        <a:off x="13211175" y="3552825"/>
        <a:ext cx="323850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45</xdr:col>
      <xdr:colOff>66675</xdr:colOff>
      <xdr:row>20</xdr:row>
      <xdr:rowOff>57150</xdr:rowOff>
    </xdr:from>
    <xdr:to>
      <xdr:col>52</xdr:col>
      <xdr:colOff>57150</xdr:colOff>
      <xdr:row>39</xdr:row>
      <xdr:rowOff>95250</xdr:rowOff>
    </xdr:to>
    <xdr:graphicFrame>
      <xdr:nvGraphicFramePr>
        <xdr:cNvPr id="12" name="Chart 22"/>
        <xdr:cNvGraphicFramePr/>
      </xdr:nvGraphicFramePr>
      <xdr:xfrm>
        <a:off x="19802475" y="3562350"/>
        <a:ext cx="325755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19050</xdr:colOff>
      <xdr:row>39</xdr:row>
      <xdr:rowOff>95250</xdr:rowOff>
    </xdr:from>
    <xdr:to>
      <xdr:col>22</xdr:col>
      <xdr:colOff>457200</xdr:colOff>
      <xdr:row>56</xdr:row>
      <xdr:rowOff>104775</xdr:rowOff>
    </xdr:to>
    <xdr:graphicFrame>
      <xdr:nvGraphicFramePr>
        <xdr:cNvPr id="13" name="Chart 23"/>
        <xdr:cNvGraphicFramePr/>
      </xdr:nvGraphicFramePr>
      <xdr:xfrm>
        <a:off x="6515100" y="6838950"/>
        <a:ext cx="3286125" cy="2809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31</xdr:col>
      <xdr:colOff>19050</xdr:colOff>
      <xdr:row>39</xdr:row>
      <xdr:rowOff>76200</xdr:rowOff>
    </xdr:from>
    <xdr:to>
      <xdr:col>37</xdr:col>
      <xdr:colOff>457200</xdr:colOff>
      <xdr:row>56</xdr:row>
      <xdr:rowOff>38100</xdr:rowOff>
    </xdr:to>
    <xdr:graphicFrame>
      <xdr:nvGraphicFramePr>
        <xdr:cNvPr id="14" name="Chart 24"/>
        <xdr:cNvGraphicFramePr/>
      </xdr:nvGraphicFramePr>
      <xdr:xfrm>
        <a:off x="13220700" y="6819900"/>
        <a:ext cx="3238500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45</xdr:col>
      <xdr:colOff>57150</xdr:colOff>
      <xdr:row>40</xdr:row>
      <xdr:rowOff>47625</xdr:rowOff>
    </xdr:from>
    <xdr:to>
      <xdr:col>52</xdr:col>
      <xdr:colOff>9525</xdr:colOff>
      <xdr:row>57</xdr:row>
      <xdr:rowOff>66675</xdr:rowOff>
    </xdr:to>
    <xdr:graphicFrame>
      <xdr:nvGraphicFramePr>
        <xdr:cNvPr id="15" name="Chart 25"/>
        <xdr:cNvGraphicFramePr/>
      </xdr:nvGraphicFramePr>
      <xdr:xfrm>
        <a:off x="19792950" y="6962775"/>
        <a:ext cx="3219450" cy="2809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352425</xdr:colOff>
      <xdr:row>58</xdr:row>
      <xdr:rowOff>76200</xdr:rowOff>
    </xdr:from>
    <xdr:to>
      <xdr:col>7</xdr:col>
      <xdr:colOff>333375</xdr:colOff>
      <xdr:row>59</xdr:row>
      <xdr:rowOff>104775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561975" y="9944100"/>
          <a:ext cx="2581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tables below are calculated from the data above</a:t>
          </a:r>
        </a:p>
      </xdr:txBody>
    </xdr:sp>
    <xdr:clientData/>
  </xdr:twoCellAnchor>
  <xdr:twoCellAnchor>
    <xdr:from>
      <xdr:col>8</xdr:col>
      <xdr:colOff>390525</xdr:colOff>
      <xdr:row>70</xdr:row>
      <xdr:rowOff>9525</xdr:rowOff>
    </xdr:from>
    <xdr:to>
      <xdr:col>9</xdr:col>
      <xdr:colOff>352425</xdr:colOff>
      <xdr:row>70</xdr:row>
      <xdr:rowOff>123825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3657600" y="11972925"/>
          <a:ext cx="438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% of '02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0"/>
  <sheetViews>
    <sheetView tabSelected="1" workbookViewId="0" topLeftCell="A1">
      <selection activeCell="M46" sqref="M46"/>
    </sheetView>
  </sheetViews>
  <sheetFormatPr defaultColWidth="9.33203125" defaultRowHeight="12.75"/>
  <cols>
    <col min="1" max="1" width="3.66015625" style="0" customWidth="1"/>
    <col min="2" max="2" width="8.16015625" style="0" customWidth="1"/>
    <col min="3" max="3" width="5.83203125" style="2" customWidth="1"/>
    <col min="4" max="4" width="9.83203125" style="2" customWidth="1"/>
    <col min="5" max="5" width="7.5" style="2" customWidth="1"/>
    <col min="6" max="6" width="7" style="2" customWidth="1"/>
    <col min="7" max="7" width="7.16015625" style="2" customWidth="1"/>
    <col min="8" max="8" width="8" style="2" customWidth="1"/>
    <col min="9" max="9" width="8.33203125" style="2" customWidth="1"/>
    <col min="10" max="15" width="7.83203125" style="2" customWidth="1"/>
    <col min="16" max="16" width="1.171875" style="0" customWidth="1"/>
    <col min="17" max="17" width="8.16015625" style="0" customWidth="1"/>
    <col min="18" max="18" width="9" style="0" customWidth="1"/>
    <col min="19" max="25" width="8.16015625" style="0" customWidth="1"/>
    <col min="26" max="26" width="10.5" style="0" customWidth="1"/>
    <col min="27" max="27" width="1.3359375" style="0" customWidth="1"/>
    <col min="28" max="29" width="8.16015625" style="0" customWidth="1"/>
    <col min="30" max="30" width="13.16015625" style="0" customWidth="1"/>
    <col min="31" max="31" width="1.66796875" style="0" customWidth="1"/>
    <col min="32" max="16384" width="8.16015625" style="0" customWidth="1"/>
  </cols>
  <sheetData>
    <row r="1" spans="2:8" ht="19.5">
      <c r="B1" s="1" t="s">
        <v>31</v>
      </c>
      <c r="H1" s="37" t="s">
        <v>3</v>
      </c>
    </row>
    <row r="2" spans="2:11" ht="12.75">
      <c r="B2" s="35" t="s">
        <v>20</v>
      </c>
      <c r="G2" s="3"/>
      <c r="H2" s="3" t="s">
        <v>4</v>
      </c>
      <c r="K2" s="3" t="s">
        <v>15</v>
      </c>
    </row>
    <row r="3" spans="3:15" ht="14.25" customHeight="1">
      <c r="C3" s="10"/>
      <c r="D3" s="11" t="s">
        <v>5</v>
      </c>
      <c r="E3" s="36" t="s">
        <v>26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58" t="s">
        <v>36</v>
      </c>
    </row>
    <row r="4" spans="2:15" ht="13.5">
      <c r="B4" s="33" t="s">
        <v>0</v>
      </c>
      <c r="C4" s="17" t="s">
        <v>22</v>
      </c>
      <c r="D4" s="23">
        <v>315071</v>
      </c>
      <c r="E4" s="18">
        <v>6.1</v>
      </c>
      <c r="F4" s="18">
        <v>7.1</v>
      </c>
      <c r="G4" s="18">
        <v>17.5</v>
      </c>
      <c r="H4" s="18">
        <v>30.5</v>
      </c>
      <c r="I4" s="18">
        <v>52.5</v>
      </c>
      <c r="J4" s="18">
        <v>71.2</v>
      </c>
      <c r="K4" s="18">
        <v>85.2</v>
      </c>
      <c r="L4" s="18">
        <v>94.4</v>
      </c>
      <c r="M4" s="18">
        <v>99.2</v>
      </c>
      <c r="N4" s="19">
        <v>100</v>
      </c>
      <c r="O4" s="59">
        <f>N4-J4</f>
        <v>28.799999999999997</v>
      </c>
    </row>
    <row r="5" spans="2:15" ht="13.5">
      <c r="B5" s="20"/>
      <c r="C5" s="4" t="s">
        <v>19</v>
      </c>
      <c r="D5" s="24">
        <v>308342</v>
      </c>
      <c r="E5" s="5">
        <v>5.9</v>
      </c>
      <c r="F5" s="5">
        <v>6.3</v>
      </c>
      <c r="G5" s="5">
        <v>17</v>
      </c>
      <c r="H5" s="5">
        <v>29.4</v>
      </c>
      <c r="I5" s="5">
        <v>49.9</v>
      </c>
      <c r="J5" s="5">
        <v>70.3</v>
      </c>
      <c r="K5" s="5">
        <v>84.4</v>
      </c>
      <c r="L5" s="5">
        <v>93.6</v>
      </c>
      <c r="M5" s="5">
        <v>98.5</v>
      </c>
      <c r="N5" s="6">
        <v>100</v>
      </c>
      <c r="O5" s="59">
        <f aca="true" t="shared" si="0" ref="O5:O12">N5-J5</f>
        <v>29.700000000000003</v>
      </c>
    </row>
    <row r="6" spans="2:15" ht="13.5">
      <c r="B6" s="20"/>
      <c r="C6" s="4" t="s">
        <v>16</v>
      </c>
      <c r="D6" s="24">
        <v>295970</v>
      </c>
      <c r="E6" s="5">
        <v>5.5</v>
      </c>
      <c r="F6" s="5">
        <v>7.1</v>
      </c>
      <c r="G6" s="5">
        <v>17.4</v>
      </c>
      <c r="H6" s="5">
        <v>31.4</v>
      </c>
      <c r="I6" s="5">
        <v>52.4</v>
      </c>
      <c r="J6" s="5">
        <v>70.7</v>
      </c>
      <c r="K6" s="5">
        <v>84.1</v>
      </c>
      <c r="L6" s="5">
        <v>93.4</v>
      </c>
      <c r="M6" s="5">
        <v>98.5</v>
      </c>
      <c r="N6" s="6">
        <v>100</v>
      </c>
      <c r="O6" s="59">
        <f t="shared" si="0"/>
        <v>29.299999999999997</v>
      </c>
    </row>
    <row r="7" spans="2:15" ht="13.5">
      <c r="B7" s="20"/>
      <c r="C7" s="4" t="s">
        <v>2</v>
      </c>
      <c r="D7" s="24">
        <v>251706</v>
      </c>
      <c r="E7" s="5">
        <v>4.8</v>
      </c>
      <c r="F7" s="5">
        <v>8.3</v>
      </c>
      <c r="G7" s="5">
        <v>20.2</v>
      </c>
      <c r="H7" s="5">
        <v>36</v>
      </c>
      <c r="I7" s="5">
        <v>59.3</v>
      </c>
      <c r="J7" s="5">
        <v>77.4</v>
      </c>
      <c r="K7" s="5">
        <v>88.9</v>
      </c>
      <c r="L7" s="5">
        <v>95.9</v>
      </c>
      <c r="M7" s="5">
        <v>99.1</v>
      </c>
      <c r="N7" s="6">
        <v>100</v>
      </c>
      <c r="O7" s="59">
        <f t="shared" si="0"/>
        <v>22.599999999999994</v>
      </c>
    </row>
    <row r="8" spans="2:15" ht="13.5">
      <c r="B8" s="20"/>
      <c r="C8" s="4" t="s">
        <v>1</v>
      </c>
      <c r="D8" s="24">
        <v>216481</v>
      </c>
      <c r="E8" s="5">
        <v>4.1</v>
      </c>
      <c r="F8" s="5">
        <v>9.4</v>
      </c>
      <c r="G8" s="5">
        <v>22.3</v>
      </c>
      <c r="H8" s="5">
        <v>39.8</v>
      </c>
      <c r="I8" s="5">
        <v>64.1</v>
      </c>
      <c r="J8" s="5">
        <v>81.7</v>
      </c>
      <c r="K8" s="5">
        <v>91.7</v>
      </c>
      <c r="L8" s="5">
        <v>96.9</v>
      </c>
      <c r="M8" s="5">
        <v>99.4</v>
      </c>
      <c r="N8" s="6">
        <v>100</v>
      </c>
      <c r="O8" s="59">
        <f t="shared" si="0"/>
        <v>18.299999999999997</v>
      </c>
    </row>
    <row r="9" spans="2:15" ht="13.5">
      <c r="B9" s="65" t="s">
        <v>37</v>
      </c>
      <c r="C9" s="4" t="s">
        <v>23</v>
      </c>
      <c r="D9" s="24">
        <v>197774</v>
      </c>
      <c r="E9" s="5">
        <v>3.7</v>
      </c>
      <c r="F9" s="5">
        <v>9.7</v>
      </c>
      <c r="G9" s="5">
        <v>22.8</v>
      </c>
      <c r="H9" s="5">
        <v>41.2</v>
      </c>
      <c r="I9" s="5">
        <v>66.1</v>
      </c>
      <c r="J9" s="5">
        <v>83.4</v>
      </c>
      <c r="K9" s="5">
        <v>92.6</v>
      </c>
      <c r="L9" s="5">
        <v>97.4</v>
      </c>
      <c r="M9" s="5">
        <v>99.5</v>
      </c>
      <c r="N9" s="6">
        <v>100</v>
      </c>
      <c r="O9" s="59">
        <f t="shared" si="0"/>
        <v>16.599999999999994</v>
      </c>
    </row>
    <row r="10" spans="2:15" ht="13.5">
      <c r="B10" s="63">
        <f>D10/D$4</f>
        <v>0.5865757242018466</v>
      </c>
      <c r="C10" s="4" t="s">
        <v>24</v>
      </c>
      <c r="D10" s="24">
        <v>184813</v>
      </c>
      <c r="E10" s="5">
        <v>3.6</v>
      </c>
      <c r="F10" s="5">
        <v>10.1</v>
      </c>
      <c r="G10" s="5">
        <v>24.6</v>
      </c>
      <c r="H10" s="5">
        <v>43.2</v>
      </c>
      <c r="I10" s="5">
        <v>67.9</v>
      </c>
      <c r="J10" s="5">
        <v>85.4</v>
      </c>
      <c r="K10" s="5">
        <v>94.2</v>
      </c>
      <c r="L10" s="5">
        <v>98.1</v>
      </c>
      <c r="M10" s="5">
        <v>99.7</v>
      </c>
      <c r="N10" s="6">
        <v>100</v>
      </c>
      <c r="O10" s="59">
        <f t="shared" si="0"/>
        <v>14.599999999999994</v>
      </c>
    </row>
    <row r="11" spans="2:15" ht="13.5">
      <c r="B11" s="63">
        <f>D11/D$4</f>
        <v>0.5509996159595774</v>
      </c>
      <c r="C11" s="4" t="s">
        <v>32</v>
      </c>
      <c r="D11" s="24">
        <v>173604</v>
      </c>
      <c r="E11" s="5">
        <v>3.5</v>
      </c>
      <c r="F11" s="5">
        <v>11.1</v>
      </c>
      <c r="G11" s="5">
        <v>25.9</v>
      </c>
      <c r="H11" s="5">
        <v>44.9</v>
      </c>
      <c r="I11" s="5">
        <v>69.7</v>
      </c>
      <c r="J11" s="5">
        <v>86.7</v>
      </c>
      <c r="K11" s="5">
        <v>94.8</v>
      </c>
      <c r="L11" s="5">
        <v>98.4</v>
      </c>
      <c r="M11" s="5">
        <v>99.7</v>
      </c>
      <c r="N11" s="6">
        <v>100</v>
      </c>
      <c r="O11" s="59">
        <f t="shared" si="0"/>
        <v>13.299999999999997</v>
      </c>
    </row>
    <row r="12" spans="2:15" ht="13.5">
      <c r="B12" s="64">
        <f>D12/D$4</f>
        <v>0.5182419200751577</v>
      </c>
      <c r="C12" s="7" t="s">
        <v>33</v>
      </c>
      <c r="D12" s="25">
        <v>163283</v>
      </c>
      <c r="E12" s="8">
        <v>3.3</v>
      </c>
      <c r="F12" s="8">
        <v>10.8</v>
      </c>
      <c r="G12" s="8">
        <v>26.4</v>
      </c>
      <c r="H12" s="8">
        <v>46.3</v>
      </c>
      <c r="I12" s="8">
        <v>71.6</v>
      </c>
      <c r="J12" s="8">
        <v>88.3</v>
      </c>
      <c r="K12" s="8">
        <v>95.6</v>
      </c>
      <c r="L12" s="8">
        <v>96.8</v>
      </c>
      <c r="M12" s="8">
        <v>99.8</v>
      </c>
      <c r="N12" s="9">
        <v>100</v>
      </c>
      <c r="O12" s="55">
        <f t="shared" si="0"/>
        <v>11.700000000000003</v>
      </c>
    </row>
    <row r="13" spans="3:15" ht="13.5"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58" t="s">
        <v>36</v>
      </c>
    </row>
    <row r="14" spans="2:15" ht="13.5">
      <c r="B14" s="33" t="s">
        <v>17</v>
      </c>
      <c r="C14" s="17" t="s">
        <v>22</v>
      </c>
      <c r="D14" s="23">
        <v>122053</v>
      </c>
      <c r="E14" s="18">
        <v>2.4</v>
      </c>
      <c r="F14" s="18">
        <v>7.3</v>
      </c>
      <c r="G14" s="18">
        <v>18.2</v>
      </c>
      <c r="H14" s="18">
        <v>32.9</v>
      </c>
      <c r="I14" s="18">
        <v>57.4</v>
      </c>
      <c r="J14" s="18">
        <v>76</v>
      </c>
      <c r="K14" s="18">
        <v>88.3</v>
      </c>
      <c r="L14" s="18">
        <v>95.9</v>
      </c>
      <c r="M14" s="18">
        <v>99.5</v>
      </c>
      <c r="N14" s="19">
        <v>100</v>
      </c>
      <c r="O14" s="59">
        <f>N14-J14</f>
        <v>24</v>
      </c>
    </row>
    <row r="15" spans="2:15" ht="13.5">
      <c r="B15" s="20"/>
      <c r="C15" s="4" t="s">
        <v>19</v>
      </c>
      <c r="D15" s="24">
        <v>121679</v>
      </c>
      <c r="E15" s="5">
        <v>2.3</v>
      </c>
      <c r="F15" s="5">
        <v>5.9</v>
      </c>
      <c r="G15" s="5">
        <v>16.8</v>
      </c>
      <c r="H15" s="5">
        <v>29.9</v>
      </c>
      <c r="I15" s="5">
        <v>54.7</v>
      </c>
      <c r="J15" s="5">
        <v>76.7</v>
      </c>
      <c r="K15" s="5">
        <v>88.7</v>
      </c>
      <c r="L15" s="5">
        <v>95.6</v>
      </c>
      <c r="M15" s="5">
        <v>98.9</v>
      </c>
      <c r="N15" s="6">
        <v>100</v>
      </c>
      <c r="O15" s="59">
        <f aca="true" t="shared" si="1" ref="O15:O22">N15-J15</f>
        <v>23.299999999999997</v>
      </c>
    </row>
    <row r="16" spans="2:15" ht="13.5">
      <c r="B16" s="20"/>
      <c r="C16" s="4" t="s">
        <v>16</v>
      </c>
      <c r="D16" s="24">
        <v>118014</v>
      </c>
      <c r="E16" s="5">
        <v>2.2</v>
      </c>
      <c r="F16" s="5">
        <v>6.4</v>
      </c>
      <c r="G16" s="5">
        <v>17.3</v>
      </c>
      <c r="H16" s="5">
        <v>33.1</v>
      </c>
      <c r="I16" s="5">
        <v>58.9</v>
      </c>
      <c r="J16" s="5">
        <v>76.7</v>
      </c>
      <c r="K16" s="5">
        <v>87.7</v>
      </c>
      <c r="L16" s="5">
        <v>94.9</v>
      </c>
      <c r="M16" s="5">
        <v>98.9</v>
      </c>
      <c r="N16" s="6">
        <v>100</v>
      </c>
      <c r="O16" s="59">
        <f t="shared" si="1"/>
        <v>23.299999999999997</v>
      </c>
    </row>
    <row r="17" spans="2:15" ht="13.5">
      <c r="B17" s="20"/>
      <c r="C17" s="4" t="s">
        <v>2</v>
      </c>
      <c r="D17" s="24">
        <v>101466</v>
      </c>
      <c r="E17" s="5">
        <v>1.9</v>
      </c>
      <c r="F17" s="5">
        <v>7.7</v>
      </c>
      <c r="G17" s="5">
        <v>20.9</v>
      </c>
      <c r="H17" s="5">
        <v>38.7</v>
      </c>
      <c r="I17" s="5">
        <v>66.1</v>
      </c>
      <c r="J17" s="5">
        <v>83.4</v>
      </c>
      <c r="K17" s="5">
        <v>92.2</v>
      </c>
      <c r="L17" s="5">
        <v>97</v>
      </c>
      <c r="M17" s="5">
        <v>99.3</v>
      </c>
      <c r="N17" s="6">
        <v>100</v>
      </c>
      <c r="O17" s="59">
        <f t="shared" si="1"/>
        <v>16.599999999999994</v>
      </c>
    </row>
    <row r="18" spans="2:15" ht="13.5">
      <c r="B18" s="20"/>
      <c r="C18" s="4" t="s">
        <v>1</v>
      </c>
      <c r="D18" s="24">
        <v>86680</v>
      </c>
      <c r="E18" s="5">
        <v>1.7</v>
      </c>
      <c r="F18" s="5">
        <v>8.3</v>
      </c>
      <c r="G18" s="5">
        <v>22</v>
      </c>
      <c r="H18" s="5">
        <v>40.6</v>
      </c>
      <c r="I18" s="5">
        <v>68.8</v>
      </c>
      <c r="J18" s="5">
        <v>85.6</v>
      </c>
      <c r="K18" s="5">
        <v>93.5</v>
      </c>
      <c r="L18" s="5">
        <v>97.6</v>
      </c>
      <c r="M18" s="5">
        <v>99.5</v>
      </c>
      <c r="N18" s="6">
        <v>100</v>
      </c>
      <c r="O18" s="59">
        <f t="shared" si="1"/>
        <v>14.400000000000006</v>
      </c>
    </row>
    <row r="19" spans="2:15" ht="13.5">
      <c r="B19" s="65" t="s">
        <v>37</v>
      </c>
      <c r="C19" s="4" t="s">
        <v>23</v>
      </c>
      <c r="D19" s="24">
        <v>77671</v>
      </c>
      <c r="E19" s="5">
        <v>1.5</v>
      </c>
      <c r="F19" s="5">
        <v>8.8</v>
      </c>
      <c r="G19" s="5">
        <v>23.3</v>
      </c>
      <c r="H19" s="5">
        <v>43.1</v>
      </c>
      <c r="I19" s="5">
        <v>71</v>
      </c>
      <c r="J19" s="5">
        <v>87.1</v>
      </c>
      <c r="K19" s="5">
        <v>94.4</v>
      </c>
      <c r="L19" s="5">
        <v>98</v>
      </c>
      <c r="M19" s="5">
        <v>99.7</v>
      </c>
      <c r="N19" s="6">
        <v>100</v>
      </c>
      <c r="O19" s="59">
        <f t="shared" si="1"/>
        <v>12.900000000000006</v>
      </c>
    </row>
    <row r="20" spans="2:15" ht="13.5">
      <c r="B20" s="63">
        <f>D20/D$14</f>
        <v>0.6007062505632799</v>
      </c>
      <c r="C20" s="4" t="s">
        <v>24</v>
      </c>
      <c r="D20" s="24">
        <v>73318</v>
      </c>
      <c r="E20" s="5">
        <v>1.4</v>
      </c>
      <c r="F20" s="5">
        <v>9.1</v>
      </c>
      <c r="G20" s="5">
        <v>24</v>
      </c>
      <c r="H20" s="5">
        <v>44</v>
      </c>
      <c r="I20" s="5">
        <v>71.7</v>
      </c>
      <c r="J20" s="5">
        <v>88.1</v>
      </c>
      <c r="K20" s="5">
        <v>94.9</v>
      </c>
      <c r="L20" s="5">
        <v>98.2</v>
      </c>
      <c r="M20" s="5">
        <v>99.7</v>
      </c>
      <c r="N20" s="6">
        <v>100</v>
      </c>
      <c r="O20" s="59">
        <f t="shared" si="1"/>
        <v>11.900000000000006</v>
      </c>
    </row>
    <row r="21" spans="2:15" ht="13.5">
      <c r="B21" s="63">
        <f>D21/D$14</f>
        <v>0.5751190056778612</v>
      </c>
      <c r="C21" s="4" t="s">
        <v>32</v>
      </c>
      <c r="D21" s="24">
        <v>70195</v>
      </c>
      <c r="E21" s="5">
        <v>1.4</v>
      </c>
      <c r="F21" s="5">
        <v>9.1</v>
      </c>
      <c r="G21" s="5">
        <v>24.7</v>
      </c>
      <c r="H21" s="5">
        <v>45.7</v>
      </c>
      <c r="I21" s="5">
        <v>73.7</v>
      </c>
      <c r="J21" s="5">
        <v>89.1</v>
      </c>
      <c r="K21" s="5">
        <v>95.5</v>
      </c>
      <c r="L21" s="5">
        <v>98.4</v>
      </c>
      <c r="M21" s="5">
        <v>99.7</v>
      </c>
      <c r="N21" s="6">
        <v>100</v>
      </c>
      <c r="O21" s="59">
        <f t="shared" si="1"/>
        <v>10.900000000000006</v>
      </c>
    </row>
    <row r="22" spans="2:15" ht="13.5">
      <c r="B22" s="64">
        <f>D22/D$14</f>
        <v>0.5496300787362867</v>
      </c>
      <c r="C22" s="7" t="s">
        <v>33</v>
      </c>
      <c r="D22" s="25">
        <v>67084</v>
      </c>
      <c r="E22" s="8">
        <v>1.4</v>
      </c>
      <c r="F22" s="8">
        <v>9.4</v>
      </c>
      <c r="G22" s="8">
        <v>25.3</v>
      </c>
      <c r="H22" s="8">
        <v>46.4</v>
      </c>
      <c r="I22" s="8">
        <v>75</v>
      </c>
      <c r="J22" s="8">
        <v>90.7</v>
      </c>
      <c r="K22" s="8">
        <v>96.4</v>
      </c>
      <c r="L22" s="8">
        <v>98.8</v>
      </c>
      <c r="M22" s="8">
        <v>99.8</v>
      </c>
      <c r="N22" s="9">
        <v>100</v>
      </c>
      <c r="O22" s="55">
        <f t="shared" si="1"/>
        <v>9.299999999999997</v>
      </c>
    </row>
    <row r="23" spans="3:15" ht="13.5">
      <c r="C23" s="22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58" t="s">
        <v>36</v>
      </c>
    </row>
    <row r="24" spans="2:15" ht="13.5">
      <c r="B24" s="33" t="s">
        <v>18</v>
      </c>
      <c r="C24" s="17" t="s">
        <v>22</v>
      </c>
      <c r="D24" s="23">
        <v>54050</v>
      </c>
      <c r="E24" s="18">
        <v>1</v>
      </c>
      <c r="F24" s="18">
        <v>11.7</v>
      </c>
      <c r="G24" s="18">
        <v>25.1</v>
      </c>
      <c r="H24" s="18">
        <v>39.3</v>
      </c>
      <c r="I24" s="18">
        <v>59.6</v>
      </c>
      <c r="J24" s="18">
        <v>75.9</v>
      </c>
      <c r="K24" s="18">
        <v>87</v>
      </c>
      <c r="L24" s="18">
        <v>94.5</v>
      </c>
      <c r="M24" s="18">
        <v>99.1</v>
      </c>
      <c r="N24" s="19">
        <v>100</v>
      </c>
      <c r="O24" s="59">
        <f>N24-J24</f>
        <v>24.099999999999994</v>
      </c>
    </row>
    <row r="25" spans="2:15" ht="13.5">
      <c r="B25" s="20"/>
      <c r="C25" s="4" t="s">
        <v>19</v>
      </c>
      <c r="D25" s="24">
        <v>56790</v>
      </c>
      <c r="E25" s="5">
        <v>1.1</v>
      </c>
      <c r="F25" s="5">
        <v>10.3</v>
      </c>
      <c r="G25" s="5">
        <v>24.9</v>
      </c>
      <c r="H25" s="5">
        <v>38.6</v>
      </c>
      <c r="I25" s="5">
        <v>58</v>
      </c>
      <c r="J25" s="5">
        <v>74.9</v>
      </c>
      <c r="K25" s="5">
        <v>85.7</v>
      </c>
      <c r="L25" s="5">
        <v>93.3</v>
      </c>
      <c r="M25" s="5">
        <v>98.2</v>
      </c>
      <c r="N25" s="6">
        <v>100</v>
      </c>
      <c r="O25" s="59">
        <f aca="true" t="shared" si="2" ref="O25:O32">N25-J25</f>
        <v>25.099999999999994</v>
      </c>
    </row>
    <row r="26" spans="2:15" ht="13.5">
      <c r="B26" s="20"/>
      <c r="C26" s="4" t="s">
        <v>16</v>
      </c>
      <c r="D26" s="24">
        <v>59588</v>
      </c>
      <c r="E26" s="5">
        <v>1.1</v>
      </c>
      <c r="F26" s="5">
        <v>12.6</v>
      </c>
      <c r="G26" s="5">
        <v>26.4</v>
      </c>
      <c r="H26" s="5">
        <v>41.3</v>
      </c>
      <c r="I26" s="5">
        <v>60.9</v>
      </c>
      <c r="J26" s="5">
        <v>76.9</v>
      </c>
      <c r="K26" s="5">
        <v>87.3</v>
      </c>
      <c r="L26" s="5">
        <v>94.4</v>
      </c>
      <c r="M26" s="5">
        <v>98.8</v>
      </c>
      <c r="N26" s="6">
        <v>100</v>
      </c>
      <c r="O26" s="59">
        <f t="shared" si="2"/>
        <v>23.099999999999994</v>
      </c>
    </row>
    <row r="27" spans="2:15" ht="13.5">
      <c r="B27" s="20"/>
      <c r="C27" s="4" t="s">
        <v>2</v>
      </c>
      <c r="D27" s="24">
        <v>57731</v>
      </c>
      <c r="E27" s="5">
        <v>1.1</v>
      </c>
      <c r="F27" s="5">
        <v>14</v>
      </c>
      <c r="G27" s="5">
        <v>28.9</v>
      </c>
      <c r="H27" s="5">
        <v>45.1</v>
      </c>
      <c r="I27" s="5">
        <v>65.1</v>
      </c>
      <c r="J27" s="5">
        <v>80.7</v>
      </c>
      <c r="K27" s="5">
        <v>90.3</v>
      </c>
      <c r="L27" s="5">
        <v>96.2</v>
      </c>
      <c r="M27" s="5">
        <v>99.3</v>
      </c>
      <c r="N27" s="6">
        <v>100</v>
      </c>
      <c r="O27" s="59">
        <f t="shared" si="2"/>
        <v>19.299999999999997</v>
      </c>
    </row>
    <row r="28" spans="2:15" ht="13.5">
      <c r="B28" s="20"/>
      <c r="C28" s="4" t="s">
        <v>1</v>
      </c>
      <c r="D28" s="24">
        <v>57561</v>
      </c>
      <c r="E28" s="5">
        <v>1.1</v>
      </c>
      <c r="F28" s="5">
        <v>14.8</v>
      </c>
      <c r="G28" s="5">
        <v>31</v>
      </c>
      <c r="H28" s="5">
        <v>47.7</v>
      </c>
      <c r="I28" s="5">
        <v>68.6</v>
      </c>
      <c r="J28" s="5">
        <v>84.2</v>
      </c>
      <c r="K28" s="5">
        <v>92.7</v>
      </c>
      <c r="L28" s="5">
        <v>97.2</v>
      </c>
      <c r="M28" s="5">
        <v>99.4</v>
      </c>
      <c r="N28" s="6">
        <v>100</v>
      </c>
      <c r="O28" s="59">
        <f t="shared" si="2"/>
        <v>15.799999999999997</v>
      </c>
    </row>
    <row r="29" spans="2:15" ht="13.5">
      <c r="B29" s="20"/>
      <c r="C29" s="4" t="s">
        <v>23</v>
      </c>
      <c r="D29" s="24">
        <v>59121</v>
      </c>
      <c r="E29" s="5">
        <v>1.1</v>
      </c>
      <c r="F29" s="5">
        <v>16.2</v>
      </c>
      <c r="G29" s="5">
        <v>32.8</v>
      </c>
      <c r="H29" s="5">
        <v>49.4</v>
      </c>
      <c r="I29" s="5">
        <v>70.1</v>
      </c>
      <c r="J29" s="5">
        <v>85.5</v>
      </c>
      <c r="K29" s="5">
        <v>93.5</v>
      </c>
      <c r="L29" s="5">
        <v>97.6</v>
      </c>
      <c r="M29" s="5">
        <v>99.5</v>
      </c>
      <c r="N29" s="6">
        <v>100</v>
      </c>
      <c r="O29" s="59">
        <f t="shared" si="2"/>
        <v>14.5</v>
      </c>
    </row>
    <row r="30" spans="2:15" ht="13.5">
      <c r="B30" s="20"/>
      <c r="C30" s="4" t="s">
        <v>24</v>
      </c>
      <c r="D30" s="24">
        <v>62015</v>
      </c>
      <c r="E30" s="5">
        <v>1.2</v>
      </c>
      <c r="F30" s="5">
        <v>16.4</v>
      </c>
      <c r="G30" s="5">
        <v>33.8</v>
      </c>
      <c r="H30" s="5">
        <v>50.7</v>
      </c>
      <c r="I30" s="5">
        <v>71.8</v>
      </c>
      <c r="J30" s="5">
        <v>87</v>
      </c>
      <c r="K30" s="5">
        <v>94.3</v>
      </c>
      <c r="L30" s="5">
        <v>98</v>
      </c>
      <c r="M30" s="5">
        <v>99.6</v>
      </c>
      <c r="N30" s="6">
        <v>100</v>
      </c>
      <c r="O30" s="59">
        <f t="shared" si="2"/>
        <v>13</v>
      </c>
    </row>
    <row r="31" spans="2:15" ht="13.5">
      <c r="B31" s="20"/>
      <c r="C31" s="4" t="s">
        <v>32</v>
      </c>
      <c r="D31" s="24">
        <v>62029</v>
      </c>
      <c r="E31" s="5">
        <v>1.2</v>
      </c>
      <c r="F31" s="5">
        <v>15.5</v>
      </c>
      <c r="G31" s="5">
        <v>34.2</v>
      </c>
      <c r="H31" s="5">
        <v>52.3</v>
      </c>
      <c r="I31" s="5">
        <v>73.8</v>
      </c>
      <c r="J31" s="5">
        <v>88.5</v>
      </c>
      <c r="K31" s="5">
        <v>95</v>
      </c>
      <c r="L31" s="5">
        <v>98.2</v>
      </c>
      <c r="M31" s="5">
        <v>99.6</v>
      </c>
      <c r="N31" s="6">
        <v>100</v>
      </c>
      <c r="O31" s="59">
        <f t="shared" si="2"/>
        <v>11.5</v>
      </c>
    </row>
    <row r="32" spans="2:15" ht="12.75">
      <c r="B32" s="21"/>
      <c r="C32" s="7" t="s">
        <v>33</v>
      </c>
      <c r="D32" s="25">
        <v>62580</v>
      </c>
      <c r="E32" s="8">
        <v>1.3</v>
      </c>
      <c r="F32" s="8">
        <v>16.3</v>
      </c>
      <c r="G32" s="8">
        <v>34.5</v>
      </c>
      <c r="H32" s="8">
        <v>52.7</v>
      </c>
      <c r="I32" s="8">
        <v>74.6</v>
      </c>
      <c r="J32" s="8">
        <v>89.7</v>
      </c>
      <c r="K32" s="8">
        <v>96.2</v>
      </c>
      <c r="L32" s="8">
        <v>98.8</v>
      </c>
      <c r="M32" s="8">
        <v>99.8</v>
      </c>
      <c r="N32" s="9">
        <v>100</v>
      </c>
      <c r="O32" s="55">
        <f t="shared" si="2"/>
        <v>10.299999999999997</v>
      </c>
    </row>
    <row r="33" spans="3:15" ht="13.5">
      <c r="C33" s="13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58" t="s">
        <v>36</v>
      </c>
    </row>
    <row r="34" spans="2:15" ht="13.5">
      <c r="B34" s="34" t="s">
        <v>21</v>
      </c>
      <c r="C34" s="17" t="s">
        <v>22</v>
      </c>
      <c r="D34" s="23">
        <v>641479</v>
      </c>
      <c r="E34" s="18">
        <v>12.4</v>
      </c>
      <c r="F34" s="18">
        <v>3.5</v>
      </c>
      <c r="G34" s="18">
        <v>11.7</v>
      </c>
      <c r="H34" s="18">
        <v>29.2</v>
      </c>
      <c r="I34" s="18">
        <v>51</v>
      </c>
      <c r="J34" s="18">
        <v>69.1</v>
      </c>
      <c r="K34" s="18">
        <v>84.4</v>
      </c>
      <c r="L34" s="18">
        <v>92.7</v>
      </c>
      <c r="M34" s="18">
        <v>96.5</v>
      </c>
      <c r="N34" s="19">
        <v>100</v>
      </c>
      <c r="O34" s="59">
        <f>N34-J34</f>
        <v>30.900000000000006</v>
      </c>
    </row>
    <row r="35" spans="2:15" ht="12" customHeight="1">
      <c r="B35" s="20"/>
      <c r="C35" s="4" t="s">
        <v>19</v>
      </c>
      <c r="D35" s="24">
        <v>645429</v>
      </c>
      <c r="E35" s="5">
        <v>12.4</v>
      </c>
      <c r="F35" s="5">
        <v>3</v>
      </c>
      <c r="G35" s="5">
        <v>11.5</v>
      </c>
      <c r="H35" s="5">
        <v>28.4</v>
      </c>
      <c r="I35" s="5">
        <v>49.9</v>
      </c>
      <c r="J35" s="5">
        <v>67.6</v>
      </c>
      <c r="K35" s="5">
        <v>83.4</v>
      </c>
      <c r="L35" s="5">
        <v>92.1</v>
      </c>
      <c r="M35" s="5">
        <v>95.9</v>
      </c>
      <c r="N35" s="6">
        <v>100</v>
      </c>
      <c r="O35" s="59">
        <f aca="true" t="shared" si="3" ref="O35:O42">N35-J35</f>
        <v>32.400000000000006</v>
      </c>
    </row>
    <row r="36" spans="2:15" ht="13.5">
      <c r="B36" s="20"/>
      <c r="C36" s="4" t="s">
        <v>16</v>
      </c>
      <c r="D36" s="24">
        <v>675261</v>
      </c>
      <c r="E36" s="5">
        <v>12.6</v>
      </c>
      <c r="F36" s="5">
        <v>4.3</v>
      </c>
      <c r="G36" s="5">
        <v>11.7</v>
      </c>
      <c r="H36" s="5">
        <v>29.2</v>
      </c>
      <c r="I36" s="5">
        <v>51.7</v>
      </c>
      <c r="J36" s="5">
        <v>69.8</v>
      </c>
      <c r="K36" s="5">
        <v>84.4</v>
      </c>
      <c r="L36" s="5">
        <v>92.6</v>
      </c>
      <c r="M36" s="5">
        <v>96.2</v>
      </c>
      <c r="N36" s="6">
        <v>100</v>
      </c>
      <c r="O36" s="59">
        <f t="shared" si="3"/>
        <v>30.200000000000003</v>
      </c>
    </row>
    <row r="37" spans="2:15" ht="14.25" customHeight="1">
      <c r="B37" s="20"/>
      <c r="C37" s="4" t="s">
        <v>2</v>
      </c>
      <c r="D37" s="24">
        <v>676022</v>
      </c>
      <c r="E37" s="5">
        <v>12.9</v>
      </c>
      <c r="F37" s="5">
        <v>4</v>
      </c>
      <c r="G37" s="5">
        <v>12.9</v>
      </c>
      <c r="H37" s="5">
        <v>30.5</v>
      </c>
      <c r="I37" s="5">
        <v>53.4</v>
      </c>
      <c r="J37" s="5">
        <v>71.6</v>
      </c>
      <c r="K37" s="5">
        <v>85.1</v>
      </c>
      <c r="L37" s="5">
        <v>93</v>
      </c>
      <c r="M37" s="5">
        <v>96.4</v>
      </c>
      <c r="N37" s="6">
        <v>100</v>
      </c>
      <c r="O37" s="59">
        <f t="shared" si="3"/>
        <v>28.400000000000006</v>
      </c>
    </row>
    <row r="38" spans="2:15" ht="13.5">
      <c r="B38" s="20"/>
      <c r="C38" s="4" t="s">
        <v>1</v>
      </c>
      <c r="D38" s="24">
        <v>684251</v>
      </c>
      <c r="E38" s="5">
        <v>13</v>
      </c>
      <c r="F38" s="5">
        <v>4.1</v>
      </c>
      <c r="G38" s="5">
        <v>13.1</v>
      </c>
      <c r="H38" s="5">
        <v>30.7</v>
      </c>
      <c r="I38" s="5">
        <v>54.3</v>
      </c>
      <c r="J38" s="5">
        <v>72.6</v>
      </c>
      <c r="K38" s="5">
        <v>85.8</v>
      </c>
      <c r="L38" s="5">
        <v>93.1</v>
      </c>
      <c r="M38" s="5">
        <v>96.3</v>
      </c>
      <c r="N38" s="6">
        <v>100</v>
      </c>
      <c r="O38" s="59">
        <f t="shared" si="3"/>
        <v>27.400000000000006</v>
      </c>
    </row>
    <row r="39" spans="2:15" ht="13.5">
      <c r="B39" s="20"/>
      <c r="C39" s="4" t="s">
        <v>23</v>
      </c>
      <c r="D39" s="24">
        <v>693475</v>
      </c>
      <c r="E39" s="5">
        <v>13</v>
      </c>
      <c r="F39" s="5">
        <v>4</v>
      </c>
      <c r="G39" s="5">
        <v>13.7</v>
      </c>
      <c r="H39" s="5">
        <v>31.4</v>
      </c>
      <c r="I39" s="5">
        <v>55.3</v>
      </c>
      <c r="J39" s="5">
        <v>73.1</v>
      </c>
      <c r="K39" s="5">
        <v>86.1</v>
      </c>
      <c r="L39" s="5">
        <v>93.2</v>
      </c>
      <c r="M39" s="5">
        <v>96.3</v>
      </c>
      <c r="N39" s="6">
        <v>100</v>
      </c>
      <c r="O39" s="59">
        <f t="shared" si="3"/>
        <v>26.900000000000006</v>
      </c>
    </row>
    <row r="40" spans="2:15" ht="13.5">
      <c r="B40" s="20"/>
      <c r="C40" s="4" t="s">
        <v>24</v>
      </c>
      <c r="D40" s="24">
        <v>672102</v>
      </c>
      <c r="E40" s="5">
        <v>13</v>
      </c>
      <c r="F40" s="5">
        <v>4.5</v>
      </c>
      <c r="G40" s="5">
        <v>14.3</v>
      </c>
      <c r="H40" s="5">
        <v>30.5</v>
      </c>
      <c r="I40" s="5">
        <v>56.4</v>
      </c>
      <c r="J40" s="5">
        <v>74.5</v>
      </c>
      <c r="K40" s="5">
        <v>86.1</v>
      </c>
      <c r="L40" s="5">
        <v>93.7</v>
      </c>
      <c r="M40" s="5">
        <v>97.5</v>
      </c>
      <c r="N40" s="6">
        <v>100</v>
      </c>
      <c r="O40" s="59">
        <f t="shared" si="3"/>
        <v>25.5</v>
      </c>
    </row>
    <row r="41" spans="2:15" ht="13.5">
      <c r="B41" s="20"/>
      <c r="C41" s="4" t="s">
        <v>32</v>
      </c>
      <c r="D41" s="24">
        <v>689666</v>
      </c>
      <c r="E41" s="5">
        <v>13.8</v>
      </c>
      <c r="F41" s="5">
        <v>4.6</v>
      </c>
      <c r="G41" s="5">
        <v>15.3</v>
      </c>
      <c r="H41" s="5">
        <v>31</v>
      </c>
      <c r="I41" s="5">
        <v>57.3</v>
      </c>
      <c r="J41" s="5">
        <v>76.1</v>
      </c>
      <c r="K41" s="5">
        <v>87.2</v>
      </c>
      <c r="L41" s="5">
        <v>94.3</v>
      </c>
      <c r="M41" s="5">
        <v>98.1</v>
      </c>
      <c r="N41" s="6">
        <v>100</v>
      </c>
      <c r="O41" s="59">
        <f t="shared" si="3"/>
        <v>23.900000000000006</v>
      </c>
    </row>
    <row r="42" spans="2:15" ht="12.75">
      <c r="B42" s="21"/>
      <c r="C42" s="7" t="s">
        <v>33</v>
      </c>
      <c r="D42" s="25">
        <v>697616</v>
      </c>
      <c r="E42" s="8">
        <v>14.3</v>
      </c>
      <c r="F42" s="8">
        <v>5</v>
      </c>
      <c r="G42" s="8">
        <v>16.2</v>
      </c>
      <c r="H42" s="8">
        <v>32.2</v>
      </c>
      <c r="I42" s="8">
        <v>58.5</v>
      </c>
      <c r="J42" s="8">
        <v>76.6</v>
      </c>
      <c r="K42" s="8">
        <v>87.3</v>
      </c>
      <c r="L42" s="8">
        <v>94.5</v>
      </c>
      <c r="M42" s="8">
        <v>98.3</v>
      </c>
      <c r="N42" s="9">
        <v>100</v>
      </c>
      <c r="O42" s="55">
        <f t="shared" si="3"/>
        <v>23.400000000000006</v>
      </c>
    </row>
    <row r="43" spans="2:15" ht="12.75">
      <c r="B43" s="60"/>
      <c r="C43" s="61"/>
      <c r="D43" s="6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ht="12.75">
      <c r="B44" s="60"/>
      <c r="C44" s="61"/>
      <c r="D44" s="6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2:15" ht="14.25" customHeight="1">
      <c r="B45" s="60"/>
      <c r="C45" s="61"/>
      <c r="D45" s="6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ht="12.75">
      <c r="B46" s="60"/>
      <c r="C46" s="61"/>
      <c r="D46" s="6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2:15" ht="12.75">
      <c r="B47" s="60"/>
      <c r="C47" s="61"/>
      <c r="D47" s="6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2:15" ht="12.75">
      <c r="B48" s="60"/>
      <c r="C48" s="61"/>
      <c r="D48" s="62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2:15" ht="12.75">
      <c r="B49" s="60"/>
      <c r="C49" s="61"/>
      <c r="D49" s="62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ht="12.75">
      <c r="B50" s="60"/>
      <c r="C50" s="61"/>
      <c r="D50" s="6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2:15" ht="12.75">
      <c r="B51" s="60"/>
      <c r="C51" s="61"/>
      <c r="D51" s="6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2.75">
      <c r="B52" s="60"/>
      <c r="C52" s="61"/>
      <c r="D52" s="6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2:15" ht="13.5" customHeight="1">
      <c r="B53" s="60"/>
      <c r="C53" s="61"/>
      <c r="D53" s="6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2:15" ht="12.75">
      <c r="B54" s="60"/>
      <c r="C54" s="61"/>
      <c r="D54" s="6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2:15" ht="12.75">
      <c r="B55" s="60"/>
      <c r="C55" s="61"/>
      <c r="D55" s="6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2.75">
      <c r="B56" s="60"/>
      <c r="C56" s="61"/>
      <c r="D56" s="62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2:15" ht="12.75">
      <c r="B57" s="60"/>
      <c r="C57" s="61"/>
      <c r="D57" s="6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60" ht="12.75">
      <c r="I60" s="32" t="s">
        <v>25</v>
      </c>
    </row>
    <row r="61" spans="3:15" ht="18">
      <c r="C61" s="10"/>
      <c r="D61" s="11" t="s">
        <v>5</v>
      </c>
      <c r="E61" s="36" t="s">
        <v>26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  <c r="L61" s="11" t="s">
        <v>12</v>
      </c>
      <c r="M61" s="11" t="s">
        <v>13</v>
      </c>
      <c r="N61" s="12" t="s">
        <v>14</v>
      </c>
      <c r="O61" s="58" t="s">
        <v>34</v>
      </c>
    </row>
    <row r="62" spans="2:15" ht="13.5">
      <c r="B62" s="41" t="s">
        <v>0</v>
      </c>
      <c r="C62" s="17" t="s">
        <v>22</v>
      </c>
      <c r="D62" s="23">
        <f aca="true" t="shared" si="4" ref="D62:E70">D4</f>
        <v>315071</v>
      </c>
      <c r="E62" s="18">
        <f t="shared" si="4"/>
        <v>6.1</v>
      </c>
      <c r="F62" s="26">
        <f>F4*$D4/100</f>
        <v>22370.041</v>
      </c>
      <c r="G62" s="26">
        <f aca="true" t="shared" si="5" ref="G62:N62">G4*$D4/100</f>
        <v>55137.425</v>
      </c>
      <c r="H62" s="26">
        <f t="shared" si="5"/>
        <v>96096.655</v>
      </c>
      <c r="I62" s="26">
        <f t="shared" si="5"/>
        <v>165412.275</v>
      </c>
      <c r="J62" s="26">
        <f t="shared" si="5"/>
        <v>224330.552</v>
      </c>
      <c r="K62" s="26">
        <f t="shared" si="5"/>
        <v>268440.49199999997</v>
      </c>
      <c r="L62" s="26">
        <f t="shared" si="5"/>
        <v>297427.02400000003</v>
      </c>
      <c r="M62" s="26">
        <f t="shared" si="5"/>
        <v>312550.432</v>
      </c>
      <c r="N62" s="27">
        <f t="shared" si="5"/>
        <v>315071</v>
      </c>
      <c r="O62" s="57">
        <f>N62-I62</f>
        <v>149658.725</v>
      </c>
    </row>
    <row r="63" spans="2:15" ht="13.5">
      <c r="B63" s="53"/>
      <c r="C63" s="4" t="s">
        <v>19</v>
      </c>
      <c r="D63" s="24">
        <f t="shared" si="4"/>
        <v>308342</v>
      </c>
      <c r="E63" s="5">
        <f t="shared" si="4"/>
        <v>5.9</v>
      </c>
      <c r="F63" s="28">
        <f>F5*$D5/100</f>
        <v>19425.546</v>
      </c>
      <c r="G63" s="28">
        <f aca="true" t="shared" si="6" ref="G63:N63">G5*$D5/100</f>
        <v>52418.14</v>
      </c>
      <c r="H63" s="28">
        <f t="shared" si="6"/>
        <v>90652.548</v>
      </c>
      <c r="I63" s="28">
        <f t="shared" si="6"/>
        <v>153862.658</v>
      </c>
      <c r="J63" s="28">
        <f t="shared" si="6"/>
        <v>216764.42599999998</v>
      </c>
      <c r="K63" s="28">
        <f t="shared" si="6"/>
        <v>260240.64800000002</v>
      </c>
      <c r="L63" s="28">
        <f t="shared" si="6"/>
        <v>288608.11199999996</v>
      </c>
      <c r="M63" s="28">
        <f t="shared" si="6"/>
        <v>303716.87</v>
      </c>
      <c r="N63" s="29">
        <f t="shared" si="6"/>
        <v>308342</v>
      </c>
      <c r="O63" s="57">
        <f aca="true" t="shared" si="7" ref="O63:O69">N63-I63</f>
        <v>154479.342</v>
      </c>
    </row>
    <row r="64" spans="2:15" ht="13.5">
      <c r="B64" s="53"/>
      <c r="C64" s="4" t="s">
        <v>16</v>
      </c>
      <c r="D64" s="24">
        <f t="shared" si="4"/>
        <v>295970</v>
      </c>
      <c r="E64" s="5">
        <f t="shared" si="4"/>
        <v>5.5</v>
      </c>
      <c r="F64" s="28">
        <f aca="true" t="shared" si="8" ref="F64:N64">F6*$D6/100</f>
        <v>21013.87</v>
      </c>
      <c r="G64" s="28">
        <f t="shared" si="8"/>
        <v>51498.78</v>
      </c>
      <c r="H64" s="28">
        <f t="shared" si="8"/>
        <v>92934.58</v>
      </c>
      <c r="I64" s="28">
        <f t="shared" si="8"/>
        <v>155088.28</v>
      </c>
      <c r="J64" s="28">
        <f t="shared" si="8"/>
        <v>209250.79</v>
      </c>
      <c r="K64" s="28">
        <f t="shared" si="8"/>
        <v>248910.77</v>
      </c>
      <c r="L64" s="28">
        <f t="shared" si="8"/>
        <v>276435.98</v>
      </c>
      <c r="M64" s="28">
        <f t="shared" si="8"/>
        <v>291530.45</v>
      </c>
      <c r="N64" s="29">
        <f t="shared" si="8"/>
        <v>295970</v>
      </c>
      <c r="O64" s="57">
        <f t="shared" si="7"/>
        <v>140881.72</v>
      </c>
    </row>
    <row r="65" spans="2:18" ht="13.5">
      <c r="B65" s="53"/>
      <c r="C65" s="4" t="s">
        <v>2</v>
      </c>
      <c r="D65" s="24">
        <f t="shared" si="4"/>
        <v>251706</v>
      </c>
      <c r="E65" s="5">
        <f t="shared" si="4"/>
        <v>4.8</v>
      </c>
      <c r="F65" s="28">
        <f aca="true" t="shared" si="9" ref="F65:N65">F7*$D7/100</f>
        <v>20891.598</v>
      </c>
      <c r="G65" s="28">
        <f t="shared" si="9"/>
        <v>50844.612</v>
      </c>
      <c r="H65" s="28">
        <f t="shared" si="9"/>
        <v>90614.16</v>
      </c>
      <c r="I65" s="28">
        <f t="shared" si="9"/>
        <v>149261.658</v>
      </c>
      <c r="J65" s="28">
        <f t="shared" si="9"/>
        <v>194820.44400000002</v>
      </c>
      <c r="K65" s="28">
        <f t="shared" si="9"/>
        <v>223766.63400000002</v>
      </c>
      <c r="L65" s="28">
        <f t="shared" si="9"/>
        <v>241386.05400000003</v>
      </c>
      <c r="M65" s="28">
        <f t="shared" si="9"/>
        <v>249440.64599999998</v>
      </c>
      <c r="N65" s="29">
        <f t="shared" si="9"/>
        <v>251706</v>
      </c>
      <c r="O65" s="57">
        <f t="shared" si="7"/>
        <v>102444.342</v>
      </c>
      <c r="Q65" s="38"/>
      <c r="R65" s="39"/>
    </row>
    <row r="66" spans="2:18" ht="13.5">
      <c r="B66" s="53"/>
      <c r="C66" s="4" t="s">
        <v>1</v>
      </c>
      <c r="D66" s="24">
        <f t="shared" si="4"/>
        <v>216481</v>
      </c>
      <c r="E66" s="5">
        <f t="shared" si="4"/>
        <v>4.1</v>
      </c>
      <c r="F66" s="28">
        <f aca="true" t="shared" si="10" ref="F66:N66">F8*$D8/100</f>
        <v>20349.214</v>
      </c>
      <c r="G66" s="28">
        <f t="shared" si="10"/>
        <v>48275.263</v>
      </c>
      <c r="H66" s="28">
        <f t="shared" si="10"/>
        <v>86159.438</v>
      </c>
      <c r="I66" s="28">
        <f t="shared" si="10"/>
        <v>138764.321</v>
      </c>
      <c r="J66" s="28">
        <f t="shared" si="10"/>
        <v>176864.97699999998</v>
      </c>
      <c r="K66" s="28">
        <f t="shared" si="10"/>
        <v>198513.077</v>
      </c>
      <c r="L66" s="28">
        <f t="shared" si="10"/>
        <v>209770.08900000004</v>
      </c>
      <c r="M66" s="28">
        <f t="shared" si="10"/>
        <v>215182.11400000003</v>
      </c>
      <c r="N66" s="29">
        <f t="shared" si="10"/>
        <v>216481</v>
      </c>
      <c r="O66" s="57">
        <f t="shared" si="7"/>
        <v>77716.679</v>
      </c>
      <c r="Q66" s="38"/>
      <c r="R66" s="39"/>
    </row>
    <row r="67" spans="2:18" ht="13.5">
      <c r="B67" s="53"/>
      <c r="C67" s="4" t="s">
        <v>23</v>
      </c>
      <c r="D67" s="24">
        <f t="shared" si="4"/>
        <v>197774</v>
      </c>
      <c r="E67" s="5">
        <f t="shared" si="4"/>
        <v>3.7</v>
      </c>
      <c r="F67" s="28">
        <f aca="true" t="shared" si="11" ref="F67:N67">F9*$D9/100</f>
        <v>19184.077999999998</v>
      </c>
      <c r="G67" s="28">
        <f t="shared" si="11"/>
        <v>45092.472</v>
      </c>
      <c r="H67" s="28">
        <f t="shared" si="11"/>
        <v>81482.888</v>
      </c>
      <c r="I67" s="28">
        <f t="shared" si="11"/>
        <v>130728.61399999999</v>
      </c>
      <c r="J67" s="28">
        <f t="shared" si="11"/>
        <v>164943.516</v>
      </c>
      <c r="K67" s="28">
        <f t="shared" si="11"/>
        <v>183138.724</v>
      </c>
      <c r="L67" s="28">
        <f t="shared" si="11"/>
        <v>192631.87600000002</v>
      </c>
      <c r="M67" s="28">
        <f t="shared" si="11"/>
        <v>196785.13</v>
      </c>
      <c r="N67" s="29">
        <f t="shared" si="11"/>
        <v>197774</v>
      </c>
      <c r="O67" s="57">
        <f t="shared" si="7"/>
        <v>67045.38600000001</v>
      </c>
      <c r="Q67" s="38"/>
      <c r="R67" s="39"/>
    </row>
    <row r="68" spans="2:18" ht="13.5">
      <c r="B68" s="53"/>
      <c r="C68" s="4" t="s">
        <v>24</v>
      </c>
      <c r="D68" s="24">
        <f t="shared" si="4"/>
        <v>184813</v>
      </c>
      <c r="E68" s="5">
        <f t="shared" si="4"/>
        <v>3.6</v>
      </c>
      <c r="F68" s="28">
        <f aca="true" t="shared" si="12" ref="F68:N68">F10*$D10/100</f>
        <v>18666.113</v>
      </c>
      <c r="G68" s="28">
        <f t="shared" si="12"/>
        <v>45463.998</v>
      </c>
      <c r="H68" s="28">
        <f t="shared" si="12"/>
        <v>79839.216</v>
      </c>
      <c r="I68" s="28">
        <f t="shared" si="12"/>
        <v>125488.02700000002</v>
      </c>
      <c r="J68" s="28">
        <f t="shared" si="12"/>
        <v>157830.30200000003</v>
      </c>
      <c r="K68" s="28">
        <f t="shared" si="12"/>
        <v>174093.84600000002</v>
      </c>
      <c r="L68" s="28">
        <f t="shared" si="12"/>
        <v>181301.553</v>
      </c>
      <c r="M68" s="28">
        <f t="shared" si="12"/>
        <v>184258.56100000002</v>
      </c>
      <c r="N68" s="29">
        <f t="shared" si="12"/>
        <v>184813</v>
      </c>
      <c r="O68" s="57">
        <f t="shared" si="7"/>
        <v>59324.97299999998</v>
      </c>
      <c r="Q68" s="38"/>
      <c r="R68" s="39"/>
    </row>
    <row r="69" spans="2:18" ht="13.5">
      <c r="B69" s="53"/>
      <c r="C69" s="4" t="s">
        <v>32</v>
      </c>
      <c r="D69" s="24">
        <f t="shared" si="4"/>
        <v>173604</v>
      </c>
      <c r="E69" s="5">
        <f t="shared" si="4"/>
        <v>3.5</v>
      </c>
      <c r="F69" s="28">
        <f aca="true" t="shared" si="13" ref="F69:N70">F11*$D11/100</f>
        <v>19270.043999999998</v>
      </c>
      <c r="G69" s="28">
        <f t="shared" si="13"/>
        <v>44963.435999999994</v>
      </c>
      <c r="H69" s="28">
        <f t="shared" si="13"/>
        <v>77948.196</v>
      </c>
      <c r="I69" s="28">
        <f t="shared" si="13"/>
        <v>121001.98800000001</v>
      </c>
      <c r="J69" s="28">
        <f t="shared" si="13"/>
        <v>150514.668</v>
      </c>
      <c r="K69" s="28">
        <f t="shared" si="13"/>
        <v>164576.592</v>
      </c>
      <c r="L69" s="28">
        <f t="shared" si="13"/>
        <v>170826.336</v>
      </c>
      <c r="M69" s="28">
        <f t="shared" si="13"/>
        <v>173083.188</v>
      </c>
      <c r="N69" s="29">
        <f t="shared" si="13"/>
        <v>173604</v>
      </c>
      <c r="O69" s="57">
        <f t="shared" si="7"/>
        <v>52602.01199999999</v>
      </c>
      <c r="Q69" s="38"/>
      <c r="R69" s="39"/>
    </row>
    <row r="70" spans="2:18" ht="13.5">
      <c r="B70" s="42"/>
      <c r="C70" s="7" t="s">
        <v>33</v>
      </c>
      <c r="D70" s="25">
        <f t="shared" si="4"/>
        <v>163283</v>
      </c>
      <c r="E70" s="8">
        <f t="shared" si="4"/>
        <v>3.3</v>
      </c>
      <c r="F70" s="30">
        <f t="shared" si="13"/>
        <v>17634.564000000002</v>
      </c>
      <c r="G70" s="30">
        <f t="shared" si="13"/>
        <v>43106.712</v>
      </c>
      <c r="H70" s="30">
        <f t="shared" si="13"/>
        <v>75600.029</v>
      </c>
      <c r="I70" s="30">
        <f t="shared" si="13"/>
        <v>116910.62799999998</v>
      </c>
      <c r="J70" s="30">
        <f t="shared" si="13"/>
        <v>144178.889</v>
      </c>
      <c r="K70" s="30">
        <f t="shared" si="13"/>
        <v>156098.54799999998</v>
      </c>
      <c r="L70" s="30">
        <f t="shared" si="13"/>
        <v>158057.94400000002</v>
      </c>
      <c r="M70" s="30">
        <f t="shared" si="13"/>
        <v>162956.434</v>
      </c>
      <c r="N70" s="31">
        <f t="shared" si="13"/>
        <v>163283</v>
      </c>
      <c r="O70" s="56">
        <f>N70-I70</f>
        <v>46372.37200000002</v>
      </c>
      <c r="Q70" s="38"/>
      <c r="R70" s="39"/>
    </row>
    <row r="71" spans="3:21" ht="13.5">
      <c r="C71" s="13"/>
      <c r="D71" s="14"/>
      <c r="E71" s="15"/>
      <c r="F71" s="15"/>
      <c r="G71" s="15"/>
      <c r="H71" s="15"/>
      <c r="I71" s="66">
        <f>I70/I62</f>
        <v>0.706783266235834</v>
      </c>
      <c r="J71" s="67"/>
      <c r="K71" s="67"/>
      <c r="L71" s="67"/>
      <c r="M71" s="67"/>
      <c r="N71" s="68"/>
      <c r="O71" s="66">
        <f>O70/O62</f>
        <v>0.30985411642388383</v>
      </c>
      <c r="Q71" s="38"/>
      <c r="R71" s="39"/>
      <c r="S71" s="38"/>
      <c r="T71" s="40"/>
      <c r="U71" s="38"/>
    </row>
    <row r="72" spans="2:15" ht="13.5">
      <c r="B72" s="33" t="s">
        <v>17</v>
      </c>
      <c r="C72" s="17" t="s">
        <v>22</v>
      </c>
      <c r="D72" s="23">
        <f aca="true" t="shared" si="14" ref="D72:E80">D14</f>
        <v>122053</v>
      </c>
      <c r="E72" s="18">
        <f t="shared" si="14"/>
        <v>2.4</v>
      </c>
      <c r="F72" s="26">
        <f>F14*$D14/100</f>
        <v>8909.869</v>
      </c>
      <c r="G72" s="26">
        <f aca="true" t="shared" si="15" ref="G72:N72">G14*$D14/100</f>
        <v>22213.646</v>
      </c>
      <c r="H72" s="26">
        <f t="shared" si="15"/>
        <v>40155.437</v>
      </c>
      <c r="I72" s="26">
        <f t="shared" si="15"/>
        <v>70058.422</v>
      </c>
      <c r="J72" s="26">
        <f t="shared" si="15"/>
        <v>92760.28</v>
      </c>
      <c r="K72" s="26">
        <f t="shared" si="15"/>
        <v>107772.799</v>
      </c>
      <c r="L72" s="26">
        <f t="shared" si="15"/>
        <v>117048.827</v>
      </c>
      <c r="M72" s="26">
        <f t="shared" si="15"/>
        <v>121442.735</v>
      </c>
      <c r="N72" s="27">
        <f t="shared" si="15"/>
        <v>122053</v>
      </c>
      <c r="O72" s="57">
        <f>N72-I72</f>
        <v>51994.577999999994</v>
      </c>
    </row>
    <row r="73" spans="2:18" ht="13.5">
      <c r="B73" s="20"/>
      <c r="C73" s="4" t="s">
        <v>19</v>
      </c>
      <c r="D73" s="24">
        <f t="shared" si="14"/>
        <v>121679</v>
      </c>
      <c r="E73" s="5">
        <f t="shared" si="14"/>
        <v>2.3</v>
      </c>
      <c r="F73" s="28">
        <f aca="true" t="shared" si="16" ref="F73:N73">F15*$D15/100</f>
        <v>7179.061000000001</v>
      </c>
      <c r="G73" s="28">
        <f t="shared" si="16"/>
        <v>20442.072</v>
      </c>
      <c r="H73" s="28">
        <f t="shared" si="16"/>
        <v>36382.02099999999</v>
      </c>
      <c r="I73" s="28">
        <f t="shared" si="16"/>
        <v>66558.413</v>
      </c>
      <c r="J73" s="28">
        <f t="shared" si="16"/>
        <v>93327.793</v>
      </c>
      <c r="K73" s="28">
        <f t="shared" si="16"/>
        <v>107929.273</v>
      </c>
      <c r="L73" s="28">
        <f t="shared" si="16"/>
        <v>116325.12399999998</v>
      </c>
      <c r="M73" s="28">
        <f t="shared" si="16"/>
        <v>120340.53100000002</v>
      </c>
      <c r="N73" s="29">
        <f t="shared" si="16"/>
        <v>121679</v>
      </c>
      <c r="O73" s="57">
        <f aca="true" t="shared" si="17" ref="O73:O80">N73-I73</f>
        <v>55120.587</v>
      </c>
      <c r="Q73" s="38"/>
      <c r="R73" s="39"/>
    </row>
    <row r="74" spans="2:18" ht="13.5">
      <c r="B74" s="20"/>
      <c r="C74" s="4" t="s">
        <v>16</v>
      </c>
      <c r="D74" s="24">
        <f t="shared" si="14"/>
        <v>118014</v>
      </c>
      <c r="E74" s="5">
        <f t="shared" si="14"/>
        <v>2.2</v>
      </c>
      <c r="F74" s="28">
        <f aca="true" t="shared" si="18" ref="F74:N74">F16*$D16/100</f>
        <v>7552.896000000001</v>
      </c>
      <c r="G74" s="28">
        <f t="shared" si="18"/>
        <v>20416.422000000002</v>
      </c>
      <c r="H74" s="28">
        <f t="shared" si="18"/>
        <v>39062.634000000005</v>
      </c>
      <c r="I74" s="28">
        <f t="shared" si="18"/>
        <v>69510.246</v>
      </c>
      <c r="J74" s="28">
        <f t="shared" si="18"/>
        <v>90516.73800000001</v>
      </c>
      <c r="K74" s="28">
        <f t="shared" si="18"/>
        <v>103498.278</v>
      </c>
      <c r="L74" s="28">
        <f t="shared" si="18"/>
        <v>111995.28600000002</v>
      </c>
      <c r="M74" s="28">
        <f t="shared" si="18"/>
        <v>116715.84600000002</v>
      </c>
      <c r="N74" s="29">
        <f t="shared" si="18"/>
        <v>118014</v>
      </c>
      <c r="O74" s="57">
        <f t="shared" si="17"/>
        <v>48503.754</v>
      </c>
      <c r="Q74" s="38"/>
      <c r="R74" s="39"/>
    </row>
    <row r="75" spans="2:18" ht="13.5">
      <c r="B75" s="20"/>
      <c r="C75" s="4" t="s">
        <v>2</v>
      </c>
      <c r="D75" s="24">
        <f t="shared" si="14"/>
        <v>101466</v>
      </c>
      <c r="E75" s="5">
        <f t="shared" si="14"/>
        <v>1.9</v>
      </c>
      <c r="F75" s="28">
        <f aca="true" t="shared" si="19" ref="F75:N75">F17*$D17/100</f>
        <v>7812.8820000000005</v>
      </c>
      <c r="G75" s="28">
        <f t="shared" si="19"/>
        <v>21206.394</v>
      </c>
      <c r="H75" s="28">
        <f t="shared" si="19"/>
        <v>39267.342000000004</v>
      </c>
      <c r="I75" s="28">
        <f t="shared" si="19"/>
        <v>67069.026</v>
      </c>
      <c r="J75" s="28">
        <f t="shared" si="19"/>
        <v>84622.644</v>
      </c>
      <c r="K75" s="28">
        <f t="shared" si="19"/>
        <v>93551.65200000002</v>
      </c>
      <c r="L75" s="28">
        <f t="shared" si="19"/>
        <v>98422.02</v>
      </c>
      <c r="M75" s="28">
        <f t="shared" si="19"/>
        <v>100755.73799999998</v>
      </c>
      <c r="N75" s="29">
        <f t="shared" si="19"/>
        <v>101466</v>
      </c>
      <c r="O75" s="57">
        <f t="shared" si="17"/>
        <v>34396.974</v>
      </c>
      <c r="Q75" s="38"/>
      <c r="R75" s="39"/>
    </row>
    <row r="76" spans="2:18" ht="13.5">
      <c r="B76" s="53"/>
      <c r="C76" s="4" t="s">
        <v>1</v>
      </c>
      <c r="D76" s="24">
        <f t="shared" si="14"/>
        <v>86680</v>
      </c>
      <c r="E76" s="5">
        <f t="shared" si="14"/>
        <v>1.7</v>
      </c>
      <c r="F76" s="28">
        <f aca="true" t="shared" si="20" ref="F76:N76">F18*$D18/100</f>
        <v>7194.440000000001</v>
      </c>
      <c r="G76" s="28">
        <f t="shared" si="20"/>
        <v>19069.6</v>
      </c>
      <c r="H76" s="28">
        <f t="shared" si="20"/>
        <v>35192.08</v>
      </c>
      <c r="I76" s="28">
        <f t="shared" si="20"/>
        <v>59635.84</v>
      </c>
      <c r="J76" s="28">
        <f t="shared" si="20"/>
        <v>74198.07999999999</v>
      </c>
      <c r="K76" s="28">
        <f t="shared" si="20"/>
        <v>81045.8</v>
      </c>
      <c r="L76" s="28">
        <f t="shared" si="20"/>
        <v>84599.68</v>
      </c>
      <c r="M76" s="28">
        <f t="shared" si="20"/>
        <v>86246.6</v>
      </c>
      <c r="N76" s="29">
        <f t="shared" si="20"/>
        <v>86680</v>
      </c>
      <c r="O76" s="57">
        <f t="shared" si="17"/>
        <v>27044.160000000003</v>
      </c>
      <c r="Q76" s="38"/>
      <c r="R76" s="39"/>
    </row>
    <row r="77" spans="2:18" ht="13.5">
      <c r="B77" s="53"/>
      <c r="C77" s="4" t="s">
        <v>23</v>
      </c>
      <c r="D77" s="24">
        <f t="shared" si="14"/>
        <v>77671</v>
      </c>
      <c r="E77" s="5">
        <f t="shared" si="14"/>
        <v>1.5</v>
      </c>
      <c r="F77" s="28">
        <f aca="true" t="shared" si="21" ref="F77:N77">F19*$D19/100</f>
        <v>6835.048000000001</v>
      </c>
      <c r="G77" s="28">
        <f t="shared" si="21"/>
        <v>18097.343</v>
      </c>
      <c r="H77" s="28">
        <f t="shared" si="21"/>
        <v>33476.201</v>
      </c>
      <c r="I77" s="28">
        <f t="shared" si="21"/>
        <v>55146.41</v>
      </c>
      <c r="J77" s="28">
        <f t="shared" si="21"/>
        <v>67651.44099999999</v>
      </c>
      <c r="K77" s="28">
        <f t="shared" si="21"/>
        <v>73321.424</v>
      </c>
      <c r="L77" s="28">
        <f t="shared" si="21"/>
        <v>76117.58</v>
      </c>
      <c r="M77" s="28">
        <f t="shared" si="21"/>
        <v>77437.98700000001</v>
      </c>
      <c r="N77" s="29">
        <f t="shared" si="21"/>
        <v>77671</v>
      </c>
      <c r="O77" s="57">
        <f t="shared" si="17"/>
        <v>22524.589999999997</v>
      </c>
      <c r="Q77" s="38"/>
      <c r="R77" s="39"/>
    </row>
    <row r="78" spans="2:18" ht="13.5">
      <c r="B78" s="53"/>
      <c r="C78" s="4" t="s">
        <v>24</v>
      </c>
      <c r="D78" s="24">
        <f t="shared" si="14"/>
        <v>73318</v>
      </c>
      <c r="E78" s="5">
        <f t="shared" si="14"/>
        <v>1.4</v>
      </c>
      <c r="F78" s="28">
        <f aca="true" t="shared" si="22" ref="F78:N78">F20*$D20/100</f>
        <v>6671.937999999999</v>
      </c>
      <c r="G78" s="28">
        <f t="shared" si="22"/>
        <v>17596.32</v>
      </c>
      <c r="H78" s="28">
        <f t="shared" si="22"/>
        <v>32259.92</v>
      </c>
      <c r="I78" s="28">
        <f t="shared" si="22"/>
        <v>52569.00600000001</v>
      </c>
      <c r="J78" s="28">
        <f t="shared" si="22"/>
        <v>64593.157999999996</v>
      </c>
      <c r="K78" s="28">
        <f t="shared" si="22"/>
        <v>69578.782</v>
      </c>
      <c r="L78" s="28">
        <f t="shared" si="22"/>
        <v>71998.27600000001</v>
      </c>
      <c r="M78" s="28">
        <f t="shared" si="22"/>
        <v>73098.046</v>
      </c>
      <c r="N78" s="29">
        <f t="shared" si="22"/>
        <v>73318</v>
      </c>
      <c r="O78" s="57">
        <f t="shared" si="17"/>
        <v>20748.99399999999</v>
      </c>
      <c r="Q78" s="38"/>
      <c r="R78" s="39"/>
    </row>
    <row r="79" spans="2:20" ht="13.5">
      <c r="B79" s="53"/>
      <c r="C79" s="4" t="s">
        <v>32</v>
      </c>
      <c r="D79" s="24">
        <f t="shared" si="14"/>
        <v>70195</v>
      </c>
      <c r="E79" s="5">
        <f t="shared" si="14"/>
        <v>1.4</v>
      </c>
      <c r="F79" s="28">
        <f aca="true" t="shared" si="23" ref="F79:N80">F21*$D21/100</f>
        <v>6387.745</v>
      </c>
      <c r="G79" s="28">
        <f t="shared" si="23"/>
        <v>17338.165</v>
      </c>
      <c r="H79" s="28">
        <f t="shared" si="23"/>
        <v>32079.115</v>
      </c>
      <c r="I79" s="28">
        <f t="shared" si="23"/>
        <v>51733.715</v>
      </c>
      <c r="J79" s="28">
        <f t="shared" si="23"/>
        <v>62543.745</v>
      </c>
      <c r="K79" s="28">
        <f t="shared" si="23"/>
        <v>67036.225</v>
      </c>
      <c r="L79" s="28">
        <f t="shared" si="23"/>
        <v>69071.88</v>
      </c>
      <c r="M79" s="28">
        <f t="shared" si="23"/>
        <v>69984.415</v>
      </c>
      <c r="N79" s="29">
        <f t="shared" si="23"/>
        <v>70195</v>
      </c>
      <c r="O79" s="57">
        <f t="shared" si="17"/>
        <v>18461.285000000003</v>
      </c>
      <c r="Q79" s="38"/>
      <c r="R79" s="39"/>
      <c r="S79" s="38"/>
      <c r="T79" s="40"/>
    </row>
    <row r="80" spans="2:15" ht="13.5">
      <c r="B80" s="42"/>
      <c r="C80" s="7" t="s">
        <v>33</v>
      </c>
      <c r="D80" s="25">
        <f t="shared" si="14"/>
        <v>67084</v>
      </c>
      <c r="E80" s="8">
        <f t="shared" si="14"/>
        <v>1.4</v>
      </c>
      <c r="F80" s="30">
        <f t="shared" si="23"/>
        <v>6305.896</v>
      </c>
      <c r="G80" s="30">
        <f t="shared" si="23"/>
        <v>16972.252</v>
      </c>
      <c r="H80" s="30">
        <f t="shared" si="23"/>
        <v>31126.976000000002</v>
      </c>
      <c r="I80" s="30">
        <f t="shared" si="23"/>
        <v>50313</v>
      </c>
      <c r="J80" s="30">
        <f t="shared" si="23"/>
        <v>60845.187999999995</v>
      </c>
      <c r="K80" s="30">
        <f t="shared" si="23"/>
        <v>64668.976</v>
      </c>
      <c r="L80" s="30">
        <f t="shared" si="23"/>
        <v>66278.992</v>
      </c>
      <c r="M80" s="30">
        <f t="shared" si="23"/>
        <v>66949.832</v>
      </c>
      <c r="N80" s="31">
        <f t="shared" si="23"/>
        <v>67084</v>
      </c>
      <c r="O80" s="56">
        <f t="shared" si="17"/>
        <v>16771</v>
      </c>
    </row>
    <row r="81" spans="3:15" ht="12.75">
      <c r="C81" s="22"/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55"/>
    </row>
    <row r="82" spans="2:15" ht="13.5">
      <c r="B82" s="33" t="s">
        <v>18</v>
      </c>
      <c r="C82" s="17" t="s">
        <v>22</v>
      </c>
      <c r="D82" s="23">
        <f aca="true" t="shared" si="24" ref="D82:E90">D24</f>
        <v>54050</v>
      </c>
      <c r="E82" s="18">
        <f t="shared" si="24"/>
        <v>1</v>
      </c>
      <c r="F82" s="26">
        <f>F24*$D24/100</f>
        <v>6323.85</v>
      </c>
      <c r="G82" s="26">
        <f aca="true" t="shared" si="25" ref="G82:N82">G24*$D24/100</f>
        <v>13566.55</v>
      </c>
      <c r="H82" s="26">
        <f t="shared" si="25"/>
        <v>21241.65</v>
      </c>
      <c r="I82" s="26">
        <f t="shared" si="25"/>
        <v>32213.8</v>
      </c>
      <c r="J82" s="26">
        <f t="shared" si="25"/>
        <v>41023.950000000004</v>
      </c>
      <c r="K82" s="26">
        <f t="shared" si="25"/>
        <v>47023.5</v>
      </c>
      <c r="L82" s="26">
        <f t="shared" si="25"/>
        <v>51077.25</v>
      </c>
      <c r="M82" s="26">
        <f t="shared" si="25"/>
        <v>53563.55</v>
      </c>
      <c r="N82" s="27">
        <f t="shared" si="25"/>
        <v>54050</v>
      </c>
      <c r="O82" s="57">
        <f>N82-I82</f>
        <v>21836.2</v>
      </c>
    </row>
    <row r="83" spans="2:15" ht="13.5">
      <c r="B83" s="20"/>
      <c r="C83" s="4" t="s">
        <v>19</v>
      </c>
      <c r="D83" s="24">
        <f t="shared" si="24"/>
        <v>56790</v>
      </c>
      <c r="E83" s="5">
        <f t="shared" si="24"/>
        <v>1.1</v>
      </c>
      <c r="F83" s="28">
        <f aca="true" t="shared" si="26" ref="F83:N83">F25*$D25/100</f>
        <v>5849.37</v>
      </c>
      <c r="G83" s="28">
        <f t="shared" si="26"/>
        <v>14140.71</v>
      </c>
      <c r="H83" s="28">
        <f t="shared" si="26"/>
        <v>21920.94</v>
      </c>
      <c r="I83" s="28">
        <f t="shared" si="26"/>
        <v>32938.2</v>
      </c>
      <c r="J83" s="28">
        <f t="shared" si="26"/>
        <v>42535.71</v>
      </c>
      <c r="K83" s="28">
        <f t="shared" si="26"/>
        <v>48669.03</v>
      </c>
      <c r="L83" s="28">
        <f t="shared" si="26"/>
        <v>52985.07</v>
      </c>
      <c r="M83" s="28">
        <f t="shared" si="26"/>
        <v>55767.78</v>
      </c>
      <c r="N83" s="29">
        <f t="shared" si="26"/>
        <v>56790</v>
      </c>
      <c r="O83" s="57">
        <f aca="true" t="shared" si="27" ref="O83:O90">N83-I83</f>
        <v>23851.800000000003</v>
      </c>
    </row>
    <row r="84" spans="2:15" ht="13.5">
      <c r="B84" s="20"/>
      <c r="C84" s="4" t="s">
        <v>16</v>
      </c>
      <c r="D84" s="24">
        <f t="shared" si="24"/>
        <v>59588</v>
      </c>
      <c r="E84" s="5">
        <f t="shared" si="24"/>
        <v>1.1</v>
      </c>
      <c r="F84" s="28">
        <f aca="true" t="shared" si="28" ref="F84:N84">F26*$D26/100</f>
        <v>7508.088</v>
      </c>
      <c r="G84" s="28">
        <f t="shared" si="28"/>
        <v>15731.232</v>
      </c>
      <c r="H84" s="28">
        <f t="shared" si="28"/>
        <v>24609.843999999997</v>
      </c>
      <c r="I84" s="28">
        <f t="shared" si="28"/>
        <v>36289.092</v>
      </c>
      <c r="J84" s="28">
        <f t="shared" si="28"/>
        <v>45823.172</v>
      </c>
      <c r="K84" s="28">
        <f t="shared" si="28"/>
        <v>52020.32399999999</v>
      </c>
      <c r="L84" s="28">
        <f t="shared" si="28"/>
        <v>56251.072</v>
      </c>
      <c r="M84" s="28">
        <f t="shared" si="28"/>
        <v>58872.943999999996</v>
      </c>
      <c r="N84" s="29">
        <f t="shared" si="28"/>
        <v>59588</v>
      </c>
      <c r="O84" s="57">
        <f t="shared" si="27"/>
        <v>23298.908000000003</v>
      </c>
    </row>
    <row r="85" spans="2:15" ht="13.5">
      <c r="B85" s="20"/>
      <c r="C85" s="4" t="s">
        <v>2</v>
      </c>
      <c r="D85" s="24">
        <f t="shared" si="24"/>
        <v>57731</v>
      </c>
      <c r="E85" s="5">
        <f t="shared" si="24"/>
        <v>1.1</v>
      </c>
      <c r="F85" s="28">
        <f aca="true" t="shared" si="29" ref="F85:N85">F27*$D27/100</f>
        <v>8082.34</v>
      </c>
      <c r="G85" s="28">
        <f t="shared" si="29"/>
        <v>16684.259</v>
      </c>
      <c r="H85" s="28">
        <f t="shared" si="29"/>
        <v>26036.681</v>
      </c>
      <c r="I85" s="28">
        <f t="shared" si="29"/>
        <v>37582.880999999994</v>
      </c>
      <c r="J85" s="28">
        <f t="shared" si="29"/>
        <v>46588.917</v>
      </c>
      <c r="K85" s="28">
        <f t="shared" si="29"/>
        <v>52131.093</v>
      </c>
      <c r="L85" s="28">
        <f t="shared" si="29"/>
        <v>55537.222</v>
      </c>
      <c r="M85" s="28">
        <f t="shared" si="29"/>
        <v>57326.883</v>
      </c>
      <c r="N85" s="29">
        <f t="shared" si="29"/>
        <v>57731</v>
      </c>
      <c r="O85" s="57">
        <f t="shared" si="27"/>
        <v>20148.119000000006</v>
      </c>
    </row>
    <row r="86" spans="2:15" ht="13.5">
      <c r="B86" s="53"/>
      <c r="C86" s="4" t="s">
        <v>1</v>
      </c>
      <c r="D86" s="24">
        <f t="shared" si="24"/>
        <v>57561</v>
      </c>
      <c r="E86" s="5">
        <f t="shared" si="24"/>
        <v>1.1</v>
      </c>
      <c r="F86" s="28">
        <f aca="true" t="shared" si="30" ref="F86:N86">F28*$D28/100</f>
        <v>8519.028</v>
      </c>
      <c r="G86" s="28">
        <f t="shared" si="30"/>
        <v>17843.91</v>
      </c>
      <c r="H86" s="28">
        <f t="shared" si="30"/>
        <v>27456.597</v>
      </c>
      <c r="I86" s="28">
        <f t="shared" si="30"/>
        <v>39486.846</v>
      </c>
      <c r="J86" s="28">
        <f t="shared" si="30"/>
        <v>48466.362</v>
      </c>
      <c r="K86" s="28">
        <f t="shared" si="30"/>
        <v>53359.047</v>
      </c>
      <c r="L86" s="28">
        <f t="shared" si="30"/>
        <v>55949.292</v>
      </c>
      <c r="M86" s="28">
        <f t="shared" si="30"/>
        <v>57215.634000000005</v>
      </c>
      <c r="N86" s="29">
        <f t="shared" si="30"/>
        <v>57561</v>
      </c>
      <c r="O86" s="57">
        <f t="shared" si="27"/>
        <v>18074.154000000002</v>
      </c>
    </row>
    <row r="87" spans="2:15" ht="13.5">
      <c r="B87" s="53"/>
      <c r="C87" s="4" t="s">
        <v>23</v>
      </c>
      <c r="D87" s="24">
        <f t="shared" si="24"/>
        <v>59121</v>
      </c>
      <c r="E87" s="5">
        <f t="shared" si="24"/>
        <v>1.1</v>
      </c>
      <c r="F87" s="28">
        <f aca="true" t="shared" si="31" ref="F87:N87">F29*$D29/100</f>
        <v>9577.601999999999</v>
      </c>
      <c r="G87" s="28">
        <f t="shared" si="31"/>
        <v>19391.688</v>
      </c>
      <c r="H87" s="28">
        <f t="shared" si="31"/>
        <v>29205.773999999998</v>
      </c>
      <c r="I87" s="28">
        <f t="shared" si="31"/>
        <v>41443.820999999996</v>
      </c>
      <c r="J87" s="28">
        <f t="shared" si="31"/>
        <v>50548.455</v>
      </c>
      <c r="K87" s="28">
        <f t="shared" si="31"/>
        <v>55278.135</v>
      </c>
      <c r="L87" s="28">
        <f t="shared" si="31"/>
        <v>57702.096</v>
      </c>
      <c r="M87" s="28">
        <f t="shared" si="31"/>
        <v>58825.395</v>
      </c>
      <c r="N87" s="29">
        <f t="shared" si="31"/>
        <v>59121</v>
      </c>
      <c r="O87" s="57">
        <f t="shared" si="27"/>
        <v>17677.179000000004</v>
      </c>
    </row>
    <row r="88" spans="2:15" ht="13.5">
      <c r="B88" s="53"/>
      <c r="C88" s="4" t="s">
        <v>24</v>
      </c>
      <c r="D88" s="24">
        <f t="shared" si="24"/>
        <v>62015</v>
      </c>
      <c r="E88" s="5">
        <f t="shared" si="24"/>
        <v>1.2</v>
      </c>
      <c r="F88" s="28">
        <f aca="true" t="shared" si="32" ref="F88:N88">F30*$D30/100</f>
        <v>10170.46</v>
      </c>
      <c r="G88" s="28">
        <f t="shared" si="32"/>
        <v>20961.069999999996</v>
      </c>
      <c r="H88" s="28">
        <f t="shared" si="32"/>
        <v>31441.605</v>
      </c>
      <c r="I88" s="28">
        <f t="shared" si="32"/>
        <v>44526.77</v>
      </c>
      <c r="J88" s="28">
        <f t="shared" si="32"/>
        <v>53953.05</v>
      </c>
      <c r="K88" s="28">
        <f t="shared" si="32"/>
        <v>58480.145</v>
      </c>
      <c r="L88" s="28">
        <f t="shared" si="32"/>
        <v>60774.7</v>
      </c>
      <c r="M88" s="28">
        <f t="shared" si="32"/>
        <v>61766.94</v>
      </c>
      <c r="N88" s="29">
        <f t="shared" si="32"/>
        <v>62015</v>
      </c>
      <c r="O88" s="57">
        <f t="shared" si="27"/>
        <v>17488.230000000003</v>
      </c>
    </row>
    <row r="89" spans="2:15" ht="13.5">
      <c r="B89" s="53"/>
      <c r="C89" s="4" t="s">
        <v>32</v>
      </c>
      <c r="D89" s="24">
        <f t="shared" si="24"/>
        <v>62029</v>
      </c>
      <c r="E89" s="5">
        <f t="shared" si="24"/>
        <v>1.2</v>
      </c>
      <c r="F89" s="28">
        <f aca="true" t="shared" si="33" ref="F89:N90">F31*$D31/100</f>
        <v>9614.495</v>
      </c>
      <c r="G89" s="28">
        <f t="shared" si="33"/>
        <v>21213.918</v>
      </c>
      <c r="H89" s="28">
        <f t="shared" si="33"/>
        <v>32441.166999999998</v>
      </c>
      <c r="I89" s="28">
        <f t="shared" si="33"/>
        <v>45777.402</v>
      </c>
      <c r="J89" s="28">
        <f t="shared" si="33"/>
        <v>54895.665</v>
      </c>
      <c r="K89" s="28">
        <f t="shared" si="33"/>
        <v>58927.55</v>
      </c>
      <c r="L89" s="28">
        <f t="shared" si="33"/>
        <v>60912.477999999996</v>
      </c>
      <c r="M89" s="28">
        <f t="shared" si="33"/>
        <v>61780.88399999999</v>
      </c>
      <c r="N89" s="29">
        <f t="shared" si="33"/>
        <v>62029</v>
      </c>
      <c r="O89" s="57">
        <f t="shared" si="27"/>
        <v>16251.597999999998</v>
      </c>
    </row>
    <row r="90" spans="2:15" ht="13.5">
      <c r="B90" s="42"/>
      <c r="C90" s="7" t="s">
        <v>33</v>
      </c>
      <c r="D90" s="25">
        <f t="shared" si="24"/>
        <v>62580</v>
      </c>
      <c r="E90" s="8">
        <f t="shared" si="24"/>
        <v>1.3</v>
      </c>
      <c r="F90" s="30">
        <f t="shared" si="33"/>
        <v>10200.54</v>
      </c>
      <c r="G90" s="30">
        <f t="shared" si="33"/>
        <v>21590.1</v>
      </c>
      <c r="H90" s="30">
        <f t="shared" si="33"/>
        <v>32979.66</v>
      </c>
      <c r="I90" s="30">
        <f t="shared" si="33"/>
        <v>46684.68</v>
      </c>
      <c r="J90" s="30">
        <f t="shared" si="33"/>
        <v>56134.26</v>
      </c>
      <c r="K90" s="30">
        <f t="shared" si="33"/>
        <v>60201.96</v>
      </c>
      <c r="L90" s="30">
        <f t="shared" si="33"/>
        <v>61829.04</v>
      </c>
      <c r="M90" s="30">
        <f t="shared" si="33"/>
        <v>62454.84</v>
      </c>
      <c r="N90" s="31">
        <f t="shared" si="33"/>
        <v>62580</v>
      </c>
      <c r="O90" s="56">
        <f t="shared" si="27"/>
        <v>15895.32</v>
      </c>
    </row>
    <row r="92" ht="12.75">
      <c r="I92" s="32" t="s">
        <v>27</v>
      </c>
    </row>
    <row r="93" spans="3:15" ht="18">
      <c r="C93" s="10"/>
      <c r="D93" s="11" t="s">
        <v>5</v>
      </c>
      <c r="E93" s="36" t="s">
        <v>26</v>
      </c>
      <c r="F93" s="11" t="s">
        <v>6</v>
      </c>
      <c r="G93" s="11" t="s">
        <v>7</v>
      </c>
      <c r="H93" s="11" t="s">
        <v>8</v>
      </c>
      <c r="I93" s="11" t="s">
        <v>9</v>
      </c>
      <c r="J93" s="11" t="s">
        <v>10</v>
      </c>
      <c r="K93" s="11" t="s">
        <v>11</v>
      </c>
      <c r="L93" s="11" t="s">
        <v>12</v>
      </c>
      <c r="M93" s="11" t="s">
        <v>13</v>
      </c>
      <c r="N93" s="12" t="s">
        <v>14</v>
      </c>
      <c r="O93" s="58" t="s">
        <v>35</v>
      </c>
    </row>
    <row r="94" spans="2:15" ht="13.5">
      <c r="B94" s="33" t="s">
        <v>0</v>
      </c>
      <c r="C94" s="17" t="s">
        <v>22</v>
      </c>
      <c r="D94" s="23">
        <f aca="true" t="shared" si="34" ref="D94:E101">D4</f>
        <v>315071</v>
      </c>
      <c r="E94" s="18">
        <f t="shared" si="34"/>
        <v>6.1</v>
      </c>
      <c r="F94" s="26">
        <f aca="true" t="shared" si="35" ref="F94:F102">F62</f>
        <v>22370.041</v>
      </c>
      <c r="G94" s="26">
        <f>G62-F62</f>
        <v>32767.384000000002</v>
      </c>
      <c r="H94" s="26">
        <f aca="true" t="shared" si="36" ref="H94:N94">H62-G62</f>
        <v>40959.229999999996</v>
      </c>
      <c r="I94" s="26">
        <f t="shared" si="36"/>
        <v>69315.62</v>
      </c>
      <c r="J94" s="26">
        <f t="shared" si="36"/>
        <v>58918.277</v>
      </c>
      <c r="K94" s="26">
        <f t="shared" si="36"/>
        <v>44109.93999999997</v>
      </c>
      <c r="L94" s="26">
        <f t="shared" si="36"/>
        <v>28986.532000000065</v>
      </c>
      <c r="M94" s="26">
        <f t="shared" si="36"/>
        <v>15123.407999999938</v>
      </c>
      <c r="N94" s="27">
        <f t="shared" si="36"/>
        <v>2520.5680000000284</v>
      </c>
      <c r="O94" s="56">
        <f>SUM(H94:N94)</f>
        <v>259933.57499999998</v>
      </c>
    </row>
    <row r="95" spans="2:15" ht="13.5">
      <c r="B95" s="20"/>
      <c r="C95" s="4" t="s">
        <v>19</v>
      </c>
      <c r="D95" s="24">
        <f t="shared" si="34"/>
        <v>308342</v>
      </c>
      <c r="E95" s="5">
        <f t="shared" si="34"/>
        <v>5.9</v>
      </c>
      <c r="F95" s="28">
        <f t="shared" si="35"/>
        <v>19425.546</v>
      </c>
      <c r="G95" s="28">
        <f>G63-F63</f>
        <v>32992.594</v>
      </c>
      <c r="H95" s="28">
        <f aca="true" t="shared" si="37" ref="H95:N98">H63-G63</f>
        <v>38234.407999999996</v>
      </c>
      <c r="I95" s="28">
        <f t="shared" si="37"/>
        <v>63210.11</v>
      </c>
      <c r="J95" s="28">
        <f t="shared" si="37"/>
        <v>62901.76799999998</v>
      </c>
      <c r="K95" s="28">
        <f t="shared" si="37"/>
        <v>43476.22200000004</v>
      </c>
      <c r="L95" s="28">
        <f t="shared" si="37"/>
        <v>28367.46399999995</v>
      </c>
      <c r="M95" s="28">
        <f t="shared" si="37"/>
        <v>15108.75800000003</v>
      </c>
      <c r="N95" s="29">
        <f t="shared" si="37"/>
        <v>4625.130000000005</v>
      </c>
      <c r="O95" s="56">
        <f aca="true" t="shared" si="38" ref="O95:O101">SUM(H95:N95)</f>
        <v>255923.86</v>
      </c>
    </row>
    <row r="96" spans="2:15" ht="13.5">
      <c r="B96" s="20"/>
      <c r="C96" s="4" t="s">
        <v>16</v>
      </c>
      <c r="D96" s="24">
        <f t="shared" si="34"/>
        <v>295970</v>
      </c>
      <c r="E96" s="5">
        <f t="shared" si="34"/>
        <v>5.5</v>
      </c>
      <c r="F96" s="28">
        <f t="shared" si="35"/>
        <v>21013.87</v>
      </c>
      <c r="G96" s="28">
        <f>G64-F64</f>
        <v>30484.91</v>
      </c>
      <c r="H96" s="28">
        <f t="shared" si="37"/>
        <v>41435.8</v>
      </c>
      <c r="I96" s="28">
        <f t="shared" si="37"/>
        <v>62153.7</v>
      </c>
      <c r="J96" s="28">
        <f t="shared" si="37"/>
        <v>54162.51000000001</v>
      </c>
      <c r="K96" s="28">
        <f t="shared" si="37"/>
        <v>39659.97999999998</v>
      </c>
      <c r="L96" s="28">
        <f t="shared" si="37"/>
        <v>27525.209999999992</v>
      </c>
      <c r="M96" s="28">
        <f t="shared" si="37"/>
        <v>15094.47000000003</v>
      </c>
      <c r="N96" s="29">
        <f t="shared" si="37"/>
        <v>4439.549999999988</v>
      </c>
      <c r="O96" s="56">
        <f t="shared" si="38"/>
        <v>244471.22</v>
      </c>
    </row>
    <row r="97" spans="2:15" ht="13.5">
      <c r="B97" s="20"/>
      <c r="C97" s="4" t="s">
        <v>2</v>
      </c>
      <c r="D97" s="24">
        <f t="shared" si="34"/>
        <v>251706</v>
      </c>
      <c r="E97" s="5">
        <f t="shared" si="34"/>
        <v>4.8</v>
      </c>
      <c r="F97" s="28">
        <f t="shared" si="35"/>
        <v>20891.598</v>
      </c>
      <c r="G97" s="28">
        <f>G65-F65</f>
        <v>29953.014</v>
      </c>
      <c r="H97" s="28">
        <f t="shared" si="37"/>
        <v>39769.548</v>
      </c>
      <c r="I97" s="28">
        <f t="shared" si="37"/>
        <v>58647.49799999999</v>
      </c>
      <c r="J97" s="28">
        <f t="shared" si="37"/>
        <v>45558.78600000002</v>
      </c>
      <c r="K97" s="28">
        <f t="shared" si="37"/>
        <v>28946.190000000002</v>
      </c>
      <c r="L97" s="28">
        <f t="shared" si="37"/>
        <v>17619.420000000013</v>
      </c>
      <c r="M97" s="28">
        <f t="shared" si="37"/>
        <v>8054.591999999946</v>
      </c>
      <c r="N97" s="29">
        <f t="shared" si="37"/>
        <v>2265.354000000021</v>
      </c>
      <c r="O97" s="56">
        <f t="shared" si="38"/>
        <v>200861.388</v>
      </c>
    </row>
    <row r="98" spans="2:15" ht="13.5">
      <c r="B98" s="53"/>
      <c r="C98" s="4" t="s">
        <v>1</v>
      </c>
      <c r="D98" s="24">
        <f t="shared" si="34"/>
        <v>216481</v>
      </c>
      <c r="E98" s="5">
        <f t="shared" si="34"/>
        <v>4.1</v>
      </c>
      <c r="F98" s="28">
        <f t="shared" si="35"/>
        <v>20349.214</v>
      </c>
      <c r="G98" s="28">
        <f>G66-F66</f>
        <v>27926.049</v>
      </c>
      <c r="H98" s="28">
        <f t="shared" si="37"/>
        <v>37884.174999999996</v>
      </c>
      <c r="I98" s="28">
        <f t="shared" si="37"/>
        <v>52604.883</v>
      </c>
      <c r="J98" s="28">
        <f t="shared" si="37"/>
        <v>38100.65599999999</v>
      </c>
      <c r="K98" s="28">
        <f t="shared" si="37"/>
        <v>21648.100000000006</v>
      </c>
      <c r="L98" s="28">
        <f t="shared" si="37"/>
        <v>11257.012000000046</v>
      </c>
      <c r="M98" s="28">
        <f t="shared" si="37"/>
        <v>5412.024999999994</v>
      </c>
      <c r="N98" s="29">
        <f t="shared" si="37"/>
        <v>1298.8859999999695</v>
      </c>
      <c r="O98" s="56">
        <f t="shared" si="38"/>
        <v>168205.737</v>
      </c>
    </row>
    <row r="99" spans="2:15" ht="13.5">
      <c r="B99" s="53"/>
      <c r="C99" s="4" t="s">
        <v>23</v>
      </c>
      <c r="D99" s="24">
        <f t="shared" si="34"/>
        <v>197774</v>
      </c>
      <c r="E99" s="5">
        <f t="shared" si="34"/>
        <v>3.7</v>
      </c>
      <c r="F99" s="28">
        <f t="shared" si="35"/>
        <v>19184.077999999998</v>
      </c>
      <c r="G99" s="28">
        <f aca="true" t="shared" si="39" ref="G99:N99">G67-F67</f>
        <v>25908.394000000004</v>
      </c>
      <c r="H99" s="28">
        <f t="shared" si="39"/>
        <v>36390.416000000005</v>
      </c>
      <c r="I99" s="28">
        <f t="shared" si="39"/>
        <v>49245.72599999998</v>
      </c>
      <c r="J99" s="28">
        <f t="shared" si="39"/>
        <v>34214.90200000002</v>
      </c>
      <c r="K99" s="28">
        <f t="shared" si="39"/>
        <v>18195.207999999984</v>
      </c>
      <c r="L99" s="28">
        <f t="shared" si="39"/>
        <v>9493.152000000031</v>
      </c>
      <c r="M99" s="28">
        <f t="shared" si="39"/>
        <v>4153.253999999986</v>
      </c>
      <c r="N99" s="29">
        <f t="shared" si="39"/>
        <v>988.8699999999953</v>
      </c>
      <c r="O99" s="56">
        <f t="shared" si="38"/>
        <v>152681.528</v>
      </c>
    </row>
    <row r="100" spans="2:15" ht="13.5">
      <c r="B100" s="53"/>
      <c r="C100" s="4" t="s">
        <v>24</v>
      </c>
      <c r="D100" s="24">
        <f t="shared" si="34"/>
        <v>184813</v>
      </c>
      <c r="E100" s="5">
        <f t="shared" si="34"/>
        <v>3.6</v>
      </c>
      <c r="F100" s="28">
        <f t="shared" si="35"/>
        <v>18666.113</v>
      </c>
      <c r="G100" s="28">
        <f aca="true" t="shared" si="40" ref="G100:N102">G68-F68</f>
        <v>26797.885</v>
      </c>
      <c r="H100" s="28">
        <f t="shared" si="40"/>
        <v>34375.218</v>
      </c>
      <c r="I100" s="28">
        <f t="shared" si="40"/>
        <v>45648.811000000016</v>
      </c>
      <c r="J100" s="28">
        <f t="shared" si="40"/>
        <v>32342.27500000001</v>
      </c>
      <c r="K100" s="28">
        <f t="shared" si="40"/>
        <v>16263.543999999994</v>
      </c>
      <c r="L100" s="28">
        <f t="shared" si="40"/>
        <v>7207.706999999995</v>
      </c>
      <c r="M100" s="28">
        <f t="shared" si="40"/>
        <v>2957.0080000000016</v>
      </c>
      <c r="N100" s="29">
        <f t="shared" si="40"/>
        <v>554.4389999999839</v>
      </c>
      <c r="O100" s="56">
        <f t="shared" si="38"/>
        <v>139349.00199999998</v>
      </c>
    </row>
    <row r="101" spans="2:15" ht="13.5">
      <c r="B101" s="53"/>
      <c r="C101" s="4" t="s">
        <v>32</v>
      </c>
      <c r="D101" s="24">
        <f t="shared" si="34"/>
        <v>173604</v>
      </c>
      <c r="E101" s="5">
        <f t="shared" si="34"/>
        <v>3.5</v>
      </c>
      <c r="F101" s="28">
        <f t="shared" si="35"/>
        <v>19270.043999999998</v>
      </c>
      <c r="G101" s="28">
        <f t="shared" si="40"/>
        <v>25693.391999999996</v>
      </c>
      <c r="H101" s="28">
        <f t="shared" si="40"/>
        <v>32984.76</v>
      </c>
      <c r="I101" s="28">
        <f t="shared" si="40"/>
        <v>43053.792000000016</v>
      </c>
      <c r="J101" s="28">
        <f t="shared" si="40"/>
        <v>29512.679999999993</v>
      </c>
      <c r="K101" s="28">
        <f t="shared" si="40"/>
        <v>14061.923999999999</v>
      </c>
      <c r="L101" s="28">
        <f t="shared" si="40"/>
        <v>6249.744000000006</v>
      </c>
      <c r="M101" s="28">
        <f t="shared" si="40"/>
        <v>2256.8519999999844</v>
      </c>
      <c r="N101" s="29">
        <f t="shared" si="40"/>
        <v>520.8120000000054</v>
      </c>
      <c r="O101" s="56">
        <f t="shared" si="38"/>
        <v>128640.56400000001</v>
      </c>
    </row>
    <row r="102" spans="2:15" ht="13.5">
      <c r="B102" s="42"/>
      <c r="C102" s="7" t="s">
        <v>33</v>
      </c>
      <c r="D102" s="25"/>
      <c r="E102" s="8"/>
      <c r="F102" s="30">
        <f t="shared" si="35"/>
        <v>17634.564000000002</v>
      </c>
      <c r="G102" s="30">
        <f t="shared" si="40"/>
        <v>25472.147999999997</v>
      </c>
      <c r="H102" s="30">
        <f t="shared" si="40"/>
        <v>32493.316999999995</v>
      </c>
      <c r="I102" s="30">
        <f t="shared" si="40"/>
        <v>41310.59899999999</v>
      </c>
      <c r="J102" s="30">
        <f t="shared" si="40"/>
        <v>27268.261000000013</v>
      </c>
      <c r="K102" s="30">
        <f t="shared" si="40"/>
        <v>11919.658999999985</v>
      </c>
      <c r="L102" s="30">
        <f t="shared" si="40"/>
        <v>1959.396000000037</v>
      </c>
      <c r="M102" s="30">
        <f t="shared" si="40"/>
        <v>4898.489999999991</v>
      </c>
      <c r="N102" s="31">
        <f t="shared" si="40"/>
        <v>326.5659999999916</v>
      </c>
      <c r="O102" s="56"/>
    </row>
    <row r="103" spans="3:18" ht="12.75">
      <c r="C103" s="13"/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6"/>
      <c r="O103" s="55"/>
      <c r="Q103" s="2"/>
      <c r="R103" s="2"/>
    </row>
    <row r="104" spans="2:18" ht="13.5">
      <c r="B104" s="33" t="s">
        <v>17</v>
      </c>
      <c r="C104" s="17" t="s">
        <v>22</v>
      </c>
      <c r="D104" s="23">
        <f aca="true" t="shared" si="41" ref="D104:E111">D14</f>
        <v>122053</v>
      </c>
      <c r="E104" s="18">
        <f t="shared" si="41"/>
        <v>2.4</v>
      </c>
      <c r="F104" s="26">
        <f aca="true" t="shared" si="42" ref="F104:F112">F72</f>
        <v>8909.869</v>
      </c>
      <c r="G104" s="26">
        <f aca="true" t="shared" si="43" ref="G104:G112">G72-F72</f>
        <v>13303.777</v>
      </c>
      <c r="H104" s="26">
        <f aca="true" t="shared" si="44" ref="H104:H112">H72-G72</f>
        <v>17941.790999999997</v>
      </c>
      <c r="I104" s="26">
        <f aca="true" t="shared" si="45" ref="I104:I112">I72-H72</f>
        <v>29902.985000000008</v>
      </c>
      <c r="J104" s="26">
        <f aca="true" t="shared" si="46" ref="J104:J112">J72-I72</f>
        <v>22701.857999999993</v>
      </c>
      <c r="K104" s="26">
        <f aca="true" t="shared" si="47" ref="K104:K112">K72-J72</f>
        <v>15012.519</v>
      </c>
      <c r="L104" s="26">
        <f aca="true" t="shared" si="48" ref="L104:L112">L72-K72</f>
        <v>9276.028000000006</v>
      </c>
      <c r="M104" s="26">
        <f aca="true" t="shared" si="49" ref="M104:M112">M72-L72</f>
        <v>4393.907999999996</v>
      </c>
      <c r="N104" s="27">
        <f aca="true" t="shared" si="50" ref="N104:N112">N72-M72</f>
        <v>610.2649999999994</v>
      </c>
      <c r="O104" s="56">
        <f>SUM(H104:N104)</f>
        <v>99839.35399999999</v>
      </c>
      <c r="Q104" s="47"/>
      <c r="R104" s="47"/>
    </row>
    <row r="105" spans="2:18" ht="13.5">
      <c r="B105" s="20"/>
      <c r="C105" s="4" t="s">
        <v>19</v>
      </c>
      <c r="D105" s="24">
        <f t="shared" si="41"/>
        <v>121679</v>
      </c>
      <c r="E105" s="5">
        <f t="shared" si="41"/>
        <v>2.3</v>
      </c>
      <c r="F105" s="28">
        <f t="shared" si="42"/>
        <v>7179.061000000001</v>
      </c>
      <c r="G105" s="28">
        <f t="shared" si="43"/>
        <v>13263.010999999999</v>
      </c>
      <c r="H105" s="28">
        <f t="shared" si="44"/>
        <v>15939.948999999993</v>
      </c>
      <c r="I105" s="28">
        <f t="shared" si="45"/>
        <v>30176.392000000007</v>
      </c>
      <c r="J105" s="28">
        <f t="shared" si="46"/>
        <v>26769.380000000005</v>
      </c>
      <c r="K105" s="28">
        <f t="shared" si="47"/>
        <v>14601.479999999996</v>
      </c>
      <c r="L105" s="28">
        <f t="shared" si="48"/>
        <v>8395.85099999998</v>
      </c>
      <c r="M105" s="28">
        <f t="shared" si="49"/>
        <v>4015.4070000000356</v>
      </c>
      <c r="N105" s="29">
        <f t="shared" si="50"/>
        <v>1338.4689999999828</v>
      </c>
      <c r="O105" s="56">
        <f aca="true" t="shared" si="51" ref="O105:O111">SUM(H105:N105)</f>
        <v>101236.928</v>
      </c>
      <c r="Q105" s="47"/>
      <c r="R105" s="47"/>
    </row>
    <row r="106" spans="2:18" ht="13.5">
      <c r="B106" s="20"/>
      <c r="C106" s="4" t="s">
        <v>16</v>
      </c>
      <c r="D106" s="24">
        <f t="shared" si="41"/>
        <v>118014</v>
      </c>
      <c r="E106" s="5">
        <f t="shared" si="41"/>
        <v>2.2</v>
      </c>
      <c r="F106" s="28">
        <f t="shared" si="42"/>
        <v>7552.896000000001</v>
      </c>
      <c r="G106" s="28">
        <f t="shared" si="43"/>
        <v>12863.526000000002</v>
      </c>
      <c r="H106" s="28">
        <f t="shared" si="44"/>
        <v>18646.212000000003</v>
      </c>
      <c r="I106" s="28">
        <f t="shared" si="45"/>
        <v>30447.611999999994</v>
      </c>
      <c r="J106" s="28">
        <f t="shared" si="46"/>
        <v>21006.492000000013</v>
      </c>
      <c r="K106" s="28">
        <f t="shared" si="47"/>
        <v>12981.539999999994</v>
      </c>
      <c r="L106" s="28">
        <f t="shared" si="48"/>
        <v>8497.008000000016</v>
      </c>
      <c r="M106" s="28">
        <f t="shared" si="49"/>
        <v>4720.559999999998</v>
      </c>
      <c r="N106" s="29">
        <f t="shared" si="50"/>
        <v>1298.1539999999804</v>
      </c>
      <c r="O106" s="56">
        <f t="shared" si="51"/>
        <v>97597.578</v>
      </c>
      <c r="Q106" s="2"/>
      <c r="R106" s="2"/>
    </row>
    <row r="107" spans="2:18" ht="13.5">
      <c r="B107" s="20"/>
      <c r="C107" s="4" t="s">
        <v>2</v>
      </c>
      <c r="D107" s="24">
        <f t="shared" si="41"/>
        <v>101466</v>
      </c>
      <c r="E107" s="5">
        <f t="shared" si="41"/>
        <v>1.9</v>
      </c>
      <c r="F107" s="28">
        <f t="shared" si="42"/>
        <v>7812.8820000000005</v>
      </c>
      <c r="G107" s="28">
        <f t="shared" si="43"/>
        <v>13393.511999999999</v>
      </c>
      <c r="H107" s="28">
        <f t="shared" si="44"/>
        <v>18060.948000000004</v>
      </c>
      <c r="I107" s="28">
        <f t="shared" si="45"/>
        <v>27801.683999999994</v>
      </c>
      <c r="J107" s="28">
        <f t="shared" si="46"/>
        <v>17553.618000000002</v>
      </c>
      <c r="K107" s="28">
        <f t="shared" si="47"/>
        <v>8929.008000000016</v>
      </c>
      <c r="L107" s="28">
        <f t="shared" si="48"/>
        <v>4870.367999999988</v>
      </c>
      <c r="M107" s="28">
        <f t="shared" si="49"/>
        <v>2333.717999999979</v>
      </c>
      <c r="N107" s="29">
        <f t="shared" si="50"/>
        <v>710.262000000017</v>
      </c>
      <c r="O107" s="56">
        <f t="shared" si="51"/>
        <v>80259.606</v>
      </c>
      <c r="Q107" s="2"/>
      <c r="R107" s="2"/>
    </row>
    <row r="108" spans="2:18" ht="13.5">
      <c r="B108" s="53"/>
      <c r="C108" s="4" t="s">
        <v>1</v>
      </c>
      <c r="D108" s="24">
        <f t="shared" si="41"/>
        <v>86680</v>
      </c>
      <c r="E108" s="5">
        <f t="shared" si="41"/>
        <v>1.7</v>
      </c>
      <c r="F108" s="28">
        <f t="shared" si="42"/>
        <v>7194.440000000001</v>
      </c>
      <c r="G108" s="28">
        <f t="shared" si="43"/>
        <v>11875.159999999996</v>
      </c>
      <c r="H108" s="28">
        <f t="shared" si="44"/>
        <v>16122.480000000003</v>
      </c>
      <c r="I108" s="28">
        <f t="shared" si="45"/>
        <v>24443.759999999995</v>
      </c>
      <c r="J108" s="28">
        <f t="shared" si="46"/>
        <v>14562.23999999999</v>
      </c>
      <c r="K108" s="28">
        <f t="shared" si="47"/>
        <v>6847.720000000016</v>
      </c>
      <c r="L108" s="28">
        <f t="shared" si="48"/>
        <v>3553.87999999999</v>
      </c>
      <c r="M108" s="28">
        <f t="shared" si="49"/>
        <v>1646.9200000000128</v>
      </c>
      <c r="N108" s="29">
        <f t="shared" si="50"/>
        <v>433.3999999999942</v>
      </c>
      <c r="O108" s="56">
        <f t="shared" si="51"/>
        <v>67610.4</v>
      </c>
      <c r="Q108" s="47"/>
      <c r="R108" s="47"/>
    </row>
    <row r="109" spans="2:18" ht="13.5">
      <c r="B109" s="53"/>
      <c r="C109" s="4" t="s">
        <v>23</v>
      </c>
      <c r="D109" s="24">
        <f t="shared" si="41"/>
        <v>77671</v>
      </c>
      <c r="E109" s="5">
        <f t="shared" si="41"/>
        <v>1.5</v>
      </c>
      <c r="F109" s="28">
        <f t="shared" si="42"/>
        <v>6835.048000000001</v>
      </c>
      <c r="G109" s="28">
        <f t="shared" si="43"/>
        <v>11262.295</v>
      </c>
      <c r="H109" s="28">
        <f t="shared" si="44"/>
        <v>15378.858</v>
      </c>
      <c r="I109" s="28">
        <f t="shared" si="45"/>
        <v>21670.209000000003</v>
      </c>
      <c r="J109" s="28">
        <f t="shared" si="46"/>
        <v>12505.030999999988</v>
      </c>
      <c r="K109" s="28">
        <f t="shared" si="47"/>
        <v>5669.983000000007</v>
      </c>
      <c r="L109" s="28">
        <f t="shared" si="48"/>
        <v>2796.1560000000027</v>
      </c>
      <c r="M109" s="28">
        <f t="shared" si="49"/>
        <v>1320.4070000000065</v>
      </c>
      <c r="N109" s="29">
        <f t="shared" si="50"/>
        <v>233.01299999999173</v>
      </c>
      <c r="O109" s="56">
        <f t="shared" si="51"/>
        <v>59573.657</v>
      </c>
      <c r="Q109" s="47"/>
      <c r="R109" s="47"/>
    </row>
    <row r="110" spans="2:15" ht="13.5">
      <c r="B110" s="53"/>
      <c r="C110" s="4" t="s">
        <v>24</v>
      </c>
      <c r="D110" s="24">
        <f t="shared" si="41"/>
        <v>73318</v>
      </c>
      <c r="E110" s="5">
        <f t="shared" si="41"/>
        <v>1.4</v>
      </c>
      <c r="F110" s="28">
        <f t="shared" si="42"/>
        <v>6671.937999999999</v>
      </c>
      <c r="G110" s="28">
        <f t="shared" si="43"/>
        <v>10924.382000000001</v>
      </c>
      <c r="H110" s="28">
        <f t="shared" si="44"/>
        <v>14663.599999999999</v>
      </c>
      <c r="I110" s="28">
        <f t="shared" si="45"/>
        <v>20309.08600000001</v>
      </c>
      <c r="J110" s="28">
        <f t="shared" si="46"/>
        <v>12024.151999999987</v>
      </c>
      <c r="K110" s="28">
        <f t="shared" si="47"/>
        <v>4985.624000000011</v>
      </c>
      <c r="L110" s="28">
        <f t="shared" si="48"/>
        <v>2419.494000000006</v>
      </c>
      <c r="M110" s="28">
        <f t="shared" si="49"/>
        <v>1099.7699999999895</v>
      </c>
      <c r="N110" s="29">
        <f t="shared" si="50"/>
        <v>219.9539999999979</v>
      </c>
      <c r="O110" s="56">
        <f t="shared" si="51"/>
        <v>55721.68</v>
      </c>
    </row>
    <row r="111" spans="2:18" ht="13.5">
      <c r="B111" s="53"/>
      <c r="C111" s="4" t="s">
        <v>32</v>
      </c>
      <c r="D111" s="24">
        <f t="shared" si="41"/>
        <v>70195</v>
      </c>
      <c r="E111" s="5">
        <f t="shared" si="41"/>
        <v>1.4</v>
      </c>
      <c r="F111" s="28">
        <f t="shared" si="42"/>
        <v>6387.745</v>
      </c>
      <c r="G111" s="28">
        <f t="shared" si="43"/>
        <v>10950.420000000002</v>
      </c>
      <c r="H111" s="28">
        <f t="shared" si="44"/>
        <v>14740.95</v>
      </c>
      <c r="I111" s="28">
        <f t="shared" si="45"/>
        <v>19654.599999999995</v>
      </c>
      <c r="J111" s="28">
        <f t="shared" si="46"/>
        <v>10810.030000000006</v>
      </c>
      <c r="K111" s="28">
        <f t="shared" si="47"/>
        <v>4492.480000000003</v>
      </c>
      <c r="L111" s="28">
        <f t="shared" si="48"/>
        <v>2035.6549999999988</v>
      </c>
      <c r="M111" s="28">
        <f t="shared" si="49"/>
        <v>912.5349999999889</v>
      </c>
      <c r="N111" s="29">
        <f t="shared" si="50"/>
        <v>210.5850000000064</v>
      </c>
      <c r="O111" s="56">
        <f t="shared" si="51"/>
        <v>52856.835</v>
      </c>
      <c r="Q111" s="2"/>
      <c r="R111" s="2"/>
    </row>
    <row r="112" spans="2:18" ht="13.5">
      <c r="B112" s="42"/>
      <c r="C112" s="7" t="s">
        <v>33</v>
      </c>
      <c r="D112" s="25"/>
      <c r="E112" s="8"/>
      <c r="F112" s="30">
        <f t="shared" si="42"/>
        <v>6305.896</v>
      </c>
      <c r="G112" s="30">
        <f t="shared" si="43"/>
        <v>10666.356</v>
      </c>
      <c r="H112" s="30">
        <f t="shared" si="44"/>
        <v>14154.724000000002</v>
      </c>
      <c r="I112" s="30">
        <f t="shared" si="45"/>
        <v>19186.023999999998</v>
      </c>
      <c r="J112" s="30">
        <f t="shared" si="46"/>
        <v>10532.187999999995</v>
      </c>
      <c r="K112" s="30">
        <f t="shared" si="47"/>
        <v>3823.7880000000077</v>
      </c>
      <c r="L112" s="30">
        <f t="shared" si="48"/>
        <v>1610.015999999996</v>
      </c>
      <c r="M112" s="30">
        <f t="shared" si="49"/>
        <v>670.8399999999965</v>
      </c>
      <c r="N112" s="31">
        <f t="shared" si="50"/>
        <v>134.16800000000512</v>
      </c>
      <c r="O112" s="56"/>
      <c r="Q112" s="50"/>
      <c r="R112" s="50"/>
    </row>
    <row r="113" spans="3:18" ht="12.75">
      <c r="C113" s="22"/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6"/>
      <c r="O113" s="55"/>
      <c r="Q113" s="50"/>
      <c r="R113" s="50"/>
    </row>
    <row r="114" spans="2:18" ht="13.5">
      <c r="B114" s="33" t="s">
        <v>18</v>
      </c>
      <c r="C114" s="17" t="s">
        <v>22</v>
      </c>
      <c r="D114" s="23">
        <f aca="true" t="shared" si="52" ref="D114:E121">D24</f>
        <v>54050</v>
      </c>
      <c r="E114" s="18">
        <f t="shared" si="52"/>
        <v>1</v>
      </c>
      <c r="F114" s="26">
        <f aca="true" t="shared" si="53" ref="F114:F122">F82</f>
        <v>6323.85</v>
      </c>
      <c r="G114" s="26">
        <f aca="true" t="shared" si="54" ref="G114:G122">G82-F82</f>
        <v>7242.699999999999</v>
      </c>
      <c r="H114" s="26">
        <f aca="true" t="shared" si="55" ref="H114:H122">H82-G82</f>
        <v>7675.100000000002</v>
      </c>
      <c r="I114" s="26">
        <f aca="true" t="shared" si="56" ref="I114:I122">I82-H82</f>
        <v>10972.149999999998</v>
      </c>
      <c r="J114" s="26">
        <f aca="true" t="shared" si="57" ref="J114:J122">J82-I82</f>
        <v>8810.150000000005</v>
      </c>
      <c r="K114" s="26">
        <f aca="true" t="shared" si="58" ref="K114:K122">K82-J82</f>
        <v>5999.549999999996</v>
      </c>
      <c r="L114" s="26">
        <f aca="true" t="shared" si="59" ref="L114:L122">L82-K82</f>
        <v>4053.75</v>
      </c>
      <c r="M114" s="26">
        <f aca="true" t="shared" si="60" ref="M114:M122">M82-L82</f>
        <v>2486.300000000003</v>
      </c>
      <c r="N114" s="27">
        <f aca="true" t="shared" si="61" ref="N114:N122">N82-M82</f>
        <v>486.4499999999971</v>
      </c>
      <c r="O114" s="56">
        <f>SUM(H114:N114)</f>
        <v>40483.45</v>
      </c>
      <c r="Q114" s="51"/>
      <c r="R114" s="51"/>
    </row>
    <row r="115" spans="2:18" ht="13.5">
      <c r="B115" s="20"/>
      <c r="C115" s="4" t="s">
        <v>19</v>
      </c>
      <c r="D115" s="24">
        <f t="shared" si="52"/>
        <v>56790</v>
      </c>
      <c r="E115" s="5">
        <f t="shared" si="52"/>
        <v>1.1</v>
      </c>
      <c r="F115" s="28">
        <f t="shared" si="53"/>
        <v>5849.37</v>
      </c>
      <c r="G115" s="28">
        <f t="shared" si="54"/>
        <v>8291.34</v>
      </c>
      <c r="H115" s="28">
        <f t="shared" si="55"/>
        <v>7780.23</v>
      </c>
      <c r="I115" s="28">
        <f t="shared" si="56"/>
        <v>11017.259999999998</v>
      </c>
      <c r="J115" s="28">
        <f t="shared" si="57"/>
        <v>9597.510000000002</v>
      </c>
      <c r="K115" s="28">
        <f t="shared" si="58"/>
        <v>6133.32</v>
      </c>
      <c r="L115" s="28">
        <f t="shared" si="59"/>
        <v>4316.040000000001</v>
      </c>
      <c r="M115" s="28">
        <f t="shared" si="60"/>
        <v>2782.709999999999</v>
      </c>
      <c r="N115" s="29">
        <f t="shared" si="61"/>
        <v>1022.2200000000012</v>
      </c>
      <c r="O115" s="56">
        <f aca="true" t="shared" si="62" ref="O115:O121">SUM(H115:N115)</f>
        <v>42649.29</v>
      </c>
      <c r="Q115" s="52"/>
      <c r="R115" s="52"/>
    </row>
    <row r="116" spans="2:15" ht="13.5">
      <c r="B116" s="20"/>
      <c r="C116" s="4" t="s">
        <v>16</v>
      </c>
      <c r="D116" s="24">
        <f t="shared" si="52"/>
        <v>59588</v>
      </c>
      <c r="E116" s="5">
        <f t="shared" si="52"/>
        <v>1.1</v>
      </c>
      <c r="F116" s="28">
        <f t="shared" si="53"/>
        <v>7508.088</v>
      </c>
      <c r="G116" s="28">
        <f t="shared" si="54"/>
        <v>8223.144</v>
      </c>
      <c r="H116" s="28">
        <f t="shared" si="55"/>
        <v>8878.611999999997</v>
      </c>
      <c r="I116" s="28">
        <f t="shared" si="56"/>
        <v>11679.248</v>
      </c>
      <c r="J116" s="28">
        <f t="shared" si="57"/>
        <v>9534.080000000002</v>
      </c>
      <c r="K116" s="28">
        <f t="shared" si="58"/>
        <v>6197.151999999995</v>
      </c>
      <c r="L116" s="28">
        <f t="shared" si="59"/>
        <v>4230.748000000007</v>
      </c>
      <c r="M116" s="28">
        <f t="shared" si="60"/>
        <v>2621.8719999999958</v>
      </c>
      <c r="N116" s="29">
        <f t="shared" si="61"/>
        <v>715.0560000000041</v>
      </c>
      <c r="O116" s="56">
        <f t="shared" si="62"/>
        <v>43856.768</v>
      </c>
    </row>
    <row r="117" spans="2:15" ht="13.5">
      <c r="B117" s="20"/>
      <c r="C117" s="4" t="s">
        <v>2</v>
      </c>
      <c r="D117" s="24">
        <f t="shared" si="52"/>
        <v>57731</v>
      </c>
      <c r="E117" s="5">
        <f t="shared" si="52"/>
        <v>1.1</v>
      </c>
      <c r="F117" s="28">
        <f t="shared" si="53"/>
        <v>8082.34</v>
      </c>
      <c r="G117" s="28">
        <f t="shared" si="54"/>
        <v>8601.918999999998</v>
      </c>
      <c r="H117" s="28">
        <f t="shared" si="55"/>
        <v>9352.422000000002</v>
      </c>
      <c r="I117" s="28">
        <f t="shared" si="56"/>
        <v>11546.199999999993</v>
      </c>
      <c r="J117" s="28">
        <f t="shared" si="57"/>
        <v>9006.036000000007</v>
      </c>
      <c r="K117" s="28">
        <f t="shared" si="58"/>
        <v>5542.1759999999995</v>
      </c>
      <c r="L117" s="28">
        <f t="shared" si="59"/>
        <v>3406.129000000001</v>
      </c>
      <c r="M117" s="28">
        <f t="shared" si="60"/>
        <v>1789.661</v>
      </c>
      <c r="N117" s="29">
        <f t="shared" si="61"/>
        <v>404.11699999999837</v>
      </c>
      <c r="O117" s="56">
        <f t="shared" si="62"/>
        <v>41046.741</v>
      </c>
    </row>
    <row r="118" spans="2:15" ht="13.5">
      <c r="B118" s="53"/>
      <c r="C118" s="4" t="s">
        <v>1</v>
      </c>
      <c r="D118" s="24">
        <f t="shared" si="52"/>
        <v>57561</v>
      </c>
      <c r="E118" s="5">
        <f t="shared" si="52"/>
        <v>1.1</v>
      </c>
      <c r="F118" s="28">
        <f t="shared" si="53"/>
        <v>8519.028</v>
      </c>
      <c r="G118" s="28">
        <f t="shared" si="54"/>
        <v>9324.882</v>
      </c>
      <c r="H118" s="28">
        <f t="shared" si="55"/>
        <v>9612.687000000002</v>
      </c>
      <c r="I118" s="28">
        <f t="shared" si="56"/>
        <v>12030.248999999996</v>
      </c>
      <c r="J118" s="28">
        <f t="shared" si="57"/>
        <v>8979.516000000003</v>
      </c>
      <c r="K118" s="28">
        <f t="shared" si="58"/>
        <v>4892.684999999998</v>
      </c>
      <c r="L118" s="28">
        <f t="shared" si="59"/>
        <v>2590.2450000000026</v>
      </c>
      <c r="M118" s="28">
        <f t="shared" si="60"/>
        <v>1266.3420000000042</v>
      </c>
      <c r="N118" s="29">
        <f t="shared" si="61"/>
        <v>345.36599999999453</v>
      </c>
      <c r="O118" s="56">
        <f t="shared" si="62"/>
        <v>39717.090000000004</v>
      </c>
    </row>
    <row r="119" spans="2:15" ht="13.5">
      <c r="B119" s="53"/>
      <c r="C119" s="4" t="s">
        <v>23</v>
      </c>
      <c r="D119" s="24">
        <f t="shared" si="52"/>
        <v>59121</v>
      </c>
      <c r="E119" s="5">
        <f t="shared" si="52"/>
        <v>1.1</v>
      </c>
      <c r="F119" s="28">
        <f t="shared" si="53"/>
        <v>9577.601999999999</v>
      </c>
      <c r="G119" s="28">
        <f t="shared" si="54"/>
        <v>9814.086</v>
      </c>
      <c r="H119" s="28">
        <f t="shared" si="55"/>
        <v>9814.086</v>
      </c>
      <c r="I119" s="28">
        <f t="shared" si="56"/>
        <v>12238.046999999999</v>
      </c>
      <c r="J119" s="28">
        <f t="shared" si="57"/>
        <v>9104.634000000005</v>
      </c>
      <c r="K119" s="28">
        <f t="shared" si="58"/>
        <v>4729.68</v>
      </c>
      <c r="L119" s="28">
        <f t="shared" si="59"/>
        <v>2423.9609999999957</v>
      </c>
      <c r="M119" s="28">
        <f t="shared" si="60"/>
        <v>1123.298999999999</v>
      </c>
      <c r="N119" s="29">
        <f t="shared" si="61"/>
        <v>295.6050000000032</v>
      </c>
      <c r="O119" s="56">
        <f t="shared" si="62"/>
        <v>39729.312</v>
      </c>
    </row>
    <row r="120" spans="2:15" ht="13.5">
      <c r="B120" s="53"/>
      <c r="C120" s="4" t="s">
        <v>24</v>
      </c>
      <c r="D120" s="24">
        <f t="shared" si="52"/>
        <v>62015</v>
      </c>
      <c r="E120" s="5">
        <f t="shared" si="52"/>
        <v>1.2</v>
      </c>
      <c r="F120" s="28">
        <f t="shared" si="53"/>
        <v>10170.46</v>
      </c>
      <c r="G120" s="28">
        <f t="shared" si="54"/>
        <v>10790.609999999997</v>
      </c>
      <c r="H120" s="28">
        <f t="shared" si="55"/>
        <v>10480.535000000003</v>
      </c>
      <c r="I120" s="28">
        <f t="shared" si="56"/>
        <v>13085.164999999997</v>
      </c>
      <c r="J120" s="28">
        <f t="shared" si="57"/>
        <v>9426.280000000006</v>
      </c>
      <c r="K120" s="28">
        <f t="shared" si="58"/>
        <v>4527.094999999994</v>
      </c>
      <c r="L120" s="28">
        <f t="shared" si="59"/>
        <v>2294.5550000000003</v>
      </c>
      <c r="M120" s="28">
        <f t="shared" si="60"/>
        <v>992.2400000000052</v>
      </c>
      <c r="N120" s="29">
        <f t="shared" si="61"/>
        <v>248.05999999999767</v>
      </c>
      <c r="O120" s="56">
        <f t="shared" si="62"/>
        <v>41053.93000000001</v>
      </c>
    </row>
    <row r="121" spans="2:15" ht="13.5">
      <c r="B121" s="53"/>
      <c r="C121" s="4" t="s">
        <v>32</v>
      </c>
      <c r="D121" s="24">
        <f t="shared" si="52"/>
        <v>62029</v>
      </c>
      <c r="E121" s="5">
        <f t="shared" si="52"/>
        <v>1.2</v>
      </c>
      <c r="F121" s="28">
        <f t="shared" si="53"/>
        <v>9614.495</v>
      </c>
      <c r="G121" s="28">
        <f t="shared" si="54"/>
        <v>11599.423</v>
      </c>
      <c r="H121" s="28">
        <f t="shared" si="55"/>
        <v>11227.248999999996</v>
      </c>
      <c r="I121" s="28">
        <f t="shared" si="56"/>
        <v>13336.235000000004</v>
      </c>
      <c r="J121" s="28">
        <f t="shared" si="57"/>
        <v>9118.262999999999</v>
      </c>
      <c r="K121" s="28">
        <f t="shared" si="58"/>
        <v>4031.885000000002</v>
      </c>
      <c r="L121" s="28">
        <f t="shared" si="59"/>
        <v>1984.9279999999926</v>
      </c>
      <c r="M121" s="28">
        <f t="shared" si="60"/>
        <v>868.4059999999954</v>
      </c>
      <c r="N121" s="29">
        <f t="shared" si="61"/>
        <v>248.11600000000908</v>
      </c>
      <c r="O121" s="56">
        <f t="shared" si="62"/>
        <v>40815.082</v>
      </c>
    </row>
    <row r="122" spans="2:15" ht="13.5">
      <c r="B122" s="42"/>
      <c r="C122" s="7" t="s">
        <v>33</v>
      </c>
      <c r="D122" s="25"/>
      <c r="E122" s="8"/>
      <c r="F122" s="30">
        <f t="shared" si="53"/>
        <v>10200.54</v>
      </c>
      <c r="G122" s="30">
        <f t="shared" si="54"/>
        <v>11389.559999999998</v>
      </c>
      <c r="H122" s="30">
        <f t="shared" si="55"/>
        <v>11389.560000000005</v>
      </c>
      <c r="I122" s="30">
        <f t="shared" si="56"/>
        <v>13705.019999999997</v>
      </c>
      <c r="J122" s="30">
        <f t="shared" si="57"/>
        <v>9449.580000000002</v>
      </c>
      <c r="K122" s="30">
        <f t="shared" si="58"/>
        <v>4067.699999999997</v>
      </c>
      <c r="L122" s="30">
        <f t="shared" si="59"/>
        <v>1627.0800000000017</v>
      </c>
      <c r="M122" s="30">
        <f t="shared" si="60"/>
        <v>625.7999999999956</v>
      </c>
      <c r="N122" s="31">
        <f t="shared" si="61"/>
        <v>125.16000000000349</v>
      </c>
      <c r="O122" s="56"/>
    </row>
    <row r="124" ht="12.75">
      <c r="J124" s="3" t="s">
        <v>15</v>
      </c>
    </row>
    <row r="125" spans="3:15" ht="17.25">
      <c r="C125" s="10"/>
      <c r="D125" s="11" t="s">
        <v>5</v>
      </c>
      <c r="E125" s="36" t="s">
        <v>26</v>
      </c>
      <c r="F125" s="11" t="s">
        <v>6</v>
      </c>
      <c r="G125" s="11" t="s">
        <v>7</v>
      </c>
      <c r="H125" s="11" t="s">
        <v>8</v>
      </c>
      <c r="I125" s="11" t="s">
        <v>9</v>
      </c>
      <c r="J125" s="11" t="s">
        <v>10</v>
      </c>
      <c r="K125" s="11" t="s">
        <v>11</v>
      </c>
      <c r="L125" s="11" t="s">
        <v>12</v>
      </c>
      <c r="M125" s="11" t="s">
        <v>13</v>
      </c>
      <c r="N125" s="12" t="s">
        <v>14</v>
      </c>
      <c r="O125" s="54"/>
    </row>
    <row r="126" spans="2:15" ht="12.75">
      <c r="B126" s="41" t="s">
        <v>29</v>
      </c>
      <c r="C126" s="17" t="s">
        <v>23</v>
      </c>
      <c r="D126" s="23">
        <v>190349</v>
      </c>
      <c r="E126" s="18">
        <v>3.6</v>
      </c>
      <c r="F126" s="18">
        <v>10.1</v>
      </c>
      <c r="G126" s="18">
        <v>25.4</v>
      </c>
      <c r="H126" s="18">
        <v>42.9</v>
      </c>
      <c r="I126" s="18">
        <v>66.6</v>
      </c>
      <c r="J126" s="18">
        <v>82.1</v>
      </c>
      <c r="K126" s="18">
        <v>90.6</v>
      </c>
      <c r="L126" s="18">
        <v>95.3</v>
      </c>
      <c r="M126" s="18">
        <v>97.8</v>
      </c>
      <c r="N126" s="19">
        <v>100</v>
      </c>
      <c r="O126" s="55"/>
    </row>
    <row r="127" spans="2:15" ht="12.75">
      <c r="B127" s="42"/>
      <c r="C127" s="7" t="s">
        <v>24</v>
      </c>
      <c r="D127" s="25">
        <v>182462</v>
      </c>
      <c r="E127" s="8">
        <v>3.5</v>
      </c>
      <c r="F127" s="8">
        <v>10.6</v>
      </c>
      <c r="G127" s="8">
        <v>26.9</v>
      </c>
      <c r="H127" s="8">
        <v>45.1</v>
      </c>
      <c r="I127" s="8">
        <v>68.1</v>
      </c>
      <c r="J127" s="8">
        <v>83.2</v>
      </c>
      <c r="K127" s="8">
        <v>91.3</v>
      </c>
      <c r="L127" s="8">
        <v>95.7</v>
      </c>
      <c r="M127" s="8">
        <v>98</v>
      </c>
      <c r="N127" s="9">
        <v>100</v>
      </c>
      <c r="O127" s="55"/>
    </row>
    <row r="129" spans="3:15" ht="17.25">
      <c r="C129" s="10"/>
      <c r="D129" s="11" t="s">
        <v>5</v>
      </c>
      <c r="E129" s="36" t="s">
        <v>26</v>
      </c>
      <c r="F129" s="11" t="s">
        <v>6</v>
      </c>
      <c r="G129" s="11" t="s">
        <v>7</v>
      </c>
      <c r="H129" s="11" t="s">
        <v>8</v>
      </c>
      <c r="I129" s="11" t="s">
        <v>9</v>
      </c>
      <c r="J129" s="11" t="s">
        <v>10</v>
      </c>
      <c r="K129" s="11" t="s">
        <v>11</v>
      </c>
      <c r="L129" s="11" t="s">
        <v>12</v>
      </c>
      <c r="M129" s="11" t="s">
        <v>13</v>
      </c>
      <c r="N129" s="12" t="s">
        <v>14</v>
      </c>
      <c r="O129" s="54"/>
    </row>
    <row r="130" spans="2:15" ht="12.75">
      <c r="B130" s="41" t="s">
        <v>28</v>
      </c>
      <c r="C130" s="17" t="s">
        <v>23</v>
      </c>
      <c r="D130" s="23">
        <v>206374</v>
      </c>
      <c r="E130" s="18">
        <v>3.9</v>
      </c>
      <c r="F130" s="18">
        <v>10</v>
      </c>
      <c r="G130" s="18">
        <v>28.9</v>
      </c>
      <c r="H130" s="18">
        <v>49.6</v>
      </c>
      <c r="I130" s="18">
        <v>67.1</v>
      </c>
      <c r="J130" s="18">
        <v>80</v>
      </c>
      <c r="K130" s="18">
        <v>89</v>
      </c>
      <c r="L130" s="18">
        <v>94.6</v>
      </c>
      <c r="M130" s="18">
        <v>97.8</v>
      </c>
      <c r="N130" s="19">
        <v>100</v>
      </c>
      <c r="O130" s="55"/>
    </row>
    <row r="131" spans="2:15" ht="12.75">
      <c r="B131" s="42"/>
      <c r="C131" s="7" t="s">
        <v>24</v>
      </c>
      <c r="D131" s="25">
        <v>205907</v>
      </c>
      <c r="E131" s="8">
        <v>4</v>
      </c>
      <c r="F131" s="8">
        <v>10.6</v>
      </c>
      <c r="G131" s="8">
        <v>29.5</v>
      </c>
      <c r="H131" s="8">
        <v>49.9</v>
      </c>
      <c r="I131" s="8">
        <v>67.7</v>
      </c>
      <c r="J131" s="8">
        <v>80.6</v>
      </c>
      <c r="K131" s="8">
        <v>89.4</v>
      </c>
      <c r="L131" s="8">
        <v>94.8</v>
      </c>
      <c r="M131" s="8">
        <v>97.9</v>
      </c>
      <c r="N131" s="9">
        <v>100</v>
      </c>
      <c r="O131" s="55"/>
    </row>
    <row r="133" spans="3:15" ht="17.25">
      <c r="C133" s="10"/>
      <c r="D133" s="11" t="s">
        <v>5</v>
      </c>
      <c r="E133" s="36" t="s">
        <v>26</v>
      </c>
      <c r="F133" s="11" t="s">
        <v>6</v>
      </c>
      <c r="G133" s="11" t="s">
        <v>7</v>
      </c>
      <c r="H133" s="11" t="s">
        <v>8</v>
      </c>
      <c r="I133" s="11" t="s">
        <v>9</v>
      </c>
      <c r="J133" s="11" t="s">
        <v>10</v>
      </c>
      <c r="K133" s="11" t="s">
        <v>11</v>
      </c>
      <c r="L133" s="11" t="s">
        <v>12</v>
      </c>
      <c r="M133" s="11" t="s">
        <v>13</v>
      </c>
      <c r="N133" s="12" t="s">
        <v>14</v>
      </c>
      <c r="O133" s="54"/>
    </row>
    <row r="134" spans="2:15" ht="13.5">
      <c r="B134" s="41" t="s">
        <v>30</v>
      </c>
      <c r="C134" s="17" t="s">
        <v>23</v>
      </c>
      <c r="D134" s="26">
        <v>5314706</v>
      </c>
      <c r="E134" s="18">
        <v>100</v>
      </c>
      <c r="F134" s="18">
        <v>6.4</v>
      </c>
      <c r="G134" s="18">
        <v>19.4</v>
      </c>
      <c r="H134" s="18">
        <v>37.9</v>
      </c>
      <c r="I134" s="18">
        <v>63</v>
      </c>
      <c r="J134" s="18">
        <v>80.3</v>
      </c>
      <c r="K134" s="18">
        <v>90.2</v>
      </c>
      <c r="L134" s="18">
        <v>95.5</v>
      </c>
      <c r="M134" s="18">
        <v>98</v>
      </c>
      <c r="N134" s="19">
        <v>100</v>
      </c>
      <c r="O134" s="55"/>
    </row>
    <row r="135" spans="2:15" ht="13.5">
      <c r="B135" s="42"/>
      <c r="C135" s="7" t="s">
        <v>24</v>
      </c>
      <c r="D135" s="30">
        <v>5166628</v>
      </c>
      <c r="E135" s="8">
        <v>100</v>
      </c>
      <c r="F135" s="8">
        <v>6.7</v>
      </c>
      <c r="G135" s="8">
        <v>20.6</v>
      </c>
      <c r="H135" s="8">
        <v>40.4</v>
      </c>
      <c r="I135" s="8">
        <v>65.5</v>
      </c>
      <c r="J135" s="8">
        <v>82.1</v>
      </c>
      <c r="K135" s="8">
        <v>91.3</v>
      </c>
      <c r="L135" s="8">
        <v>96.1</v>
      </c>
      <c r="M135" s="8">
        <v>98.4</v>
      </c>
      <c r="N135" s="9">
        <v>100</v>
      </c>
      <c r="O135" s="55"/>
    </row>
    <row r="137" ht="12.75">
      <c r="I137" s="32" t="s">
        <v>27</v>
      </c>
    </row>
    <row r="138" spans="3:15" ht="17.25">
      <c r="C138" s="10"/>
      <c r="D138" s="11" t="s">
        <v>5</v>
      </c>
      <c r="E138" s="36" t="s">
        <v>26</v>
      </c>
      <c r="F138" s="11" t="s">
        <v>6</v>
      </c>
      <c r="G138" s="11" t="s">
        <v>7</v>
      </c>
      <c r="H138" s="11" t="s">
        <v>8</v>
      </c>
      <c r="I138" s="11" t="s">
        <v>9</v>
      </c>
      <c r="J138" s="11" t="s">
        <v>10</v>
      </c>
      <c r="K138" s="11" t="s">
        <v>11</v>
      </c>
      <c r="L138" s="11" t="s">
        <v>12</v>
      </c>
      <c r="M138" s="11" t="s">
        <v>13</v>
      </c>
      <c r="N138" s="12" t="s">
        <v>14</v>
      </c>
      <c r="O138" s="54"/>
    </row>
    <row r="139" spans="2:15" ht="13.5">
      <c r="B139" s="41" t="s">
        <v>29</v>
      </c>
      <c r="C139" s="17" t="s">
        <v>23</v>
      </c>
      <c r="D139" s="23">
        <v>190349</v>
      </c>
      <c r="E139" s="18">
        <v>3.6</v>
      </c>
      <c r="F139" s="43">
        <f>F126*D126/100</f>
        <v>19225.249</v>
      </c>
      <c r="G139" s="43">
        <f>G126*$D126/100-F126*$D126/100</f>
        <v>29123.396999999994</v>
      </c>
      <c r="H139" s="43">
        <f aca="true" t="shared" si="63" ref="H139:N140">H126*$D126/100-G126*$D126/100</f>
        <v>33311.075</v>
      </c>
      <c r="I139" s="43">
        <f t="shared" si="63"/>
        <v>45112.71299999999</v>
      </c>
      <c r="J139" s="43">
        <f t="shared" si="63"/>
        <v>29504.095</v>
      </c>
      <c r="K139" s="43">
        <f t="shared" si="63"/>
        <v>16179.665000000008</v>
      </c>
      <c r="L139" s="43">
        <f t="shared" si="63"/>
        <v>8946.402999999991</v>
      </c>
      <c r="M139" s="43">
        <f t="shared" si="63"/>
        <v>4758.725000000006</v>
      </c>
      <c r="N139" s="44">
        <f t="shared" si="63"/>
        <v>4187.678000000014</v>
      </c>
      <c r="O139" s="57"/>
    </row>
    <row r="140" spans="2:15" ht="13.5">
      <c r="B140" s="42"/>
      <c r="C140" s="7" t="s">
        <v>24</v>
      </c>
      <c r="D140" s="25">
        <v>182462</v>
      </c>
      <c r="E140" s="8">
        <v>3.5</v>
      </c>
      <c r="F140" s="45">
        <f>F127*D127/100</f>
        <v>19340.971999999998</v>
      </c>
      <c r="G140" s="45">
        <f>G127*$D127/100-F127*$D127/100</f>
        <v>29741.306</v>
      </c>
      <c r="H140" s="45">
        <f t="shared" si="63"/>
        <v>33208.08400000001</v>
      </c>
      <c r="I140" s="45">
        <f t="shared" si="63"/>
        <v>41966.25999999998</v>
      </c>
      <c r="J140" s="45">
        <f t="shared" si="63"/>
        <v>27551.762000000002</v>
      </c>
      <c r="K140" s="45">
        <f t="shared" si="63"/>
        <v>14779.421999999991</v>
      </c>
      <c r="L140" s="45">
        <f t="shared" si="63"/>
        <v>8028.328000000038</v>
      </c>
      <c r="M140" s="45">
        <f t="shared" si="63"/>
        <v>4196.625999999989</v>
      </c>
      <c r="N140" s="46">
        <f t="shared" si="63"/>
        <v>3649.2399999999907</v>
      </c>
      <c r="O140" s="57"/>
    </row>
    <row r="142" spans="3:15" ht="17.25">
      <c r="C142" s="10"/>
      <c r="D142" s="11" t="s">
        <v>5</v>
      </c>
      <c r="E142" s="36" t="s">
        <v>26</v>
      </c>
      <c r="F142" s="11" t="s">
        <v>6</v>
      </c>
      <c r="G142" s="11" t="s">
        <v>7</v>
      </c>
      <c r="H142" s="11" t="s">
        <v>8</v>
      </c>
      <c r="I142" s="11" t="s">
        <v>9</v>
      </c>
      <c r="J142" s="11" t="s">
        <v>10</v>
      </c>
      <c r="K142" s="11" t="s">
        <v>11</v>
      </c>
      <c r="L142" s="11" t="s">
        <v>12</v>
      </c>
      <c r="M142" s="11" t="s">
        <v>13</v>
      </c>
      <c r="N142" s="12" t="s">
        <v>14</v>
      </c>
      <c r="O142" s="54"/>
    </row>
    <row r="143" spans="2:15" ht="13.5">
      <c r="B143" s="41" t="s">
        <v>28</v>
      </c>
      <c r="C143" s="17" t="s">
        <v>23</v>
      </c>
      <c r="D143" s="23">
        <v>206374</v>
      </c>
      <c r="E143" s="18">
        <v>3.9</v>
      </c>
      <c r="F143" s="43">
        <f>F130*D130/100</f>
        <v>20637.4</v>
      </c>
      <c r="G143" s="43">
        <f>G130*$D130/100-F130*$D130/100</f>
        <v>39004.685999999994</v>
      </c>
      <c r="H143" s="43">
        <f aca="true" t="shared" si="64" ref="H143:N143">H130*$D130/100-G130*$D130/100</f>
        <v>42719.418000000005</v>
      </c>
      <c r="I143" s="43">
        <f t="shared" si="64"/>
        <v>36115.45</v>
      </c>
      <c r="J143" s="43">
        <f t="shared" si="64"/>
        <v>26622.246000000014</v>
      </c>
      <c r="K143" s="43">
        <f t="shared" si="64"/>
        <v>18573.659999999974</v>
      </c>
      <c r="L143" s="43">
        <f t="shared" si="64"/>
        <v>11556.943999999989</v>
      </c>
      <c r="M143" s="43">
        <f t="shared" si="64"/>
        <v>6603.968000000023</v>
      </c>
      <c r="N143" s="44">
        <f t="shared" si="64"/>
        <v>4540.228000000003</v>
      </c>
      <c r="O143" s="57"/>
    </row>
    <row r="144" spans="2:15" ht="13.5">
      <c r="B144" s="42"/>
      <c r="C144" s="7" t="s">
        <v>24</v>
      </c>
      <c r="D144" s="25">
        <v>205907</v>
      </c>
      <c r="E144" s="8">
        <v>4</v>
      </c>
      <c r="F144" s="45">
        <f>F131*D131/100</f>
        <v>21826.141999999996</v>
      </c>
      <c r="G144" s="45">
        <f>G131*$D131/100-F131*$D131/100</f>
        <v>38916.42300000001</v>
      </c>
      <c r="H144" s="45">
        <f aca="true" t="shared" si="65" ref="H144:N144">H131*$D131/100-G131*$D131/100</f>
        <v>42005.02799999999</v>
      </c>
      <c r="I144" s="45">
        <f t="shared" si="65"/>
        <v>36651.445999999996</v>
      </c>
      <c r="J144" s="45">
        <f t="shared" si="65"/>
        <v>26562.002999999997</v>
      </c>
      <c r="K144" s="45">
        <f t="shared" si="65"/>
        <v>18119.81600000002</v>
      </c>
      <c r="L144" s="45">
        <f t="shared" si="65"/>
        <v>11118.977999999974</v>
      </c>
      <c r="M144" s="45">
        <f t="shared" si="65"/>
        <v>6383.1170000000275</v>
      </c>
      <c r="N144" s="46">
        <f t="shared" si="65"/>
        <v>4324.046999999991</v>
      </c>
      <c r="O144" s="57"/>
    </row>
    <row r="146" spans="3:15" ht="17.25">
      <c r="C146" s="10"/>
      <c r="D146" s="11" t="s">
        <v>5</v>
      </c>
      <c r="E146" s="36" t="s">
        <v>26</v>
      </c>
      <c r="F146" s="11" t="s">
        <v>6</v>
      </c>
      <c r="G146" s="11" t="s">
        <v>7</v>
      </c>
      <c r="H146" s="11" t="s">
        <v>8</v>
      </c>
      <c r="I146" s="11" t="s">
        <v>9</v>
      </c>
      <c r="J146" s="11" t="s">
        <v>10</v>
      </c>
      <c r="K146" s="11" t="s">
        <v>11</v>
      </c>
      <c r="L146" s="11" t="s">
        <v>12</v>
      </c>
      <c r="M146" s="11" t="s">
        <v>13</v>
      </c>
      <c r="N146" s="12" t="s">
        <v>14</v>
      </c>
      <c r="O146" s="54"/>
    </row>
    <row r="147" spans="2:15" ht="13.5">
      <c r="B147" s="41" t="s">
        <v>30</v>
      </c>
      <c r="C147" s="17" t="s">
        <v>23</v>
      </c>
      <c r="D147" s="26">
        <v>5314706</v>
      </c>
      <c r="E147" s="18">
        <v>100</v>
      </c>
      <c r="F147" s="48">
        <f>F134*D134/100</f>
        <v>340141.184</v>
      </c>
      <c r="G147" s="48">
        <f>G134*$D134/100-F134*$D134/100</f>
        <v>690911.7799999999</v>
      </c>
      <c r="H147" s="48">
        <f aca="true" t="shared" si="66" ref="H147:N147">H134*$D134/100-G134*$D134/100</f>
        <v>983220.6100000001</v>
      </c>
      <c r="I147" s="48">
        <f t="shared" si="66"/>
        <v>1333991.2059999998</v>
      </c>
      <c r="J147" s="43">
        <f t="shared" si="66"/>
        <v>919444.1380000007</v>
      </c>
      <c r="K147" s="43">
        <f t="shared" si="66"/>
        <v>526155.8939999994</v>
      </c>
      <c r="L147" s="43">
        <f t="shared" si="66"/>
        <v>281679.4180000005</v>
      </c>
      <c r="M147" s="43">
        <f t="shared" si="66"/>
        <v>132867.64999999944</v>
      </c>
      <c r="N147" s="44">
        <f t="shared" si="66"/>
        <v>106294.12000000011</v>
      </c>
      <c r="O147" s="57"/>
    </row>
    <row r="148" spans="2:15" ht="13.5">
      <c r="B148" s="42"/>
      <c r="C148" s="7" t="s">
        <v>24</v>
      </c>
      <c r="D148" s="30">
        <v>5166628</v>
      </c>
      <c r="E148" s="8">
        <v>100</v>
      </c>
      <c r="F148" s="49">
        <f>F135*D135/100</f>
        <v>346164.076</v>
      </c>
      <c r="G148" s="49">
        <f>G135*$D135/100-F135*$D135/100</f>
        <v>718161.292</v>
      </c>
      <c r="H148" s="49">
        <f aca="true" t="shared" si="67" ref="H148:N148">H135*$D135/100-G135*$D135/100</f>
        <v>1022992.3439999998</v>
      </c>
      <c r="I148" s="49">
        <f t="shared" si="67"/>
        <v>1296823.628</v>
      </c>
      <c r="J148" s="45">
        <f t="shared" si="67"/>
        <v>857660.2479999997</v>
      </c>
      <c r="K148" s="45">
        <f t="shared" si="67"/>
        <v>475329.77600000054</v>
      </c>
      <c r="L148" s="45">
        <f t="shared" si="67"/>
        <v>247998.1439999994</v>
      </c>
      <c r="M148" s="45">
        <f t="shared" si="67"/>
        <v>118832.44400000107</v>
      </c>
      <c r="N148" s="46">
        <f t="shared" si="67"/>
        <v>82666.04799999949</v>
      </c>
      <c r="O148" s="57"/>
    </row>
    <row r="149" spans="6:15" ht="13.5">
      <c r="F149" s="51">
        <f aca="true" t="shared" si="68" ref="F149:N149">F148-F147</f>
        <v>6022.891999999993</v>
      </c>
      <c r="G149" s="51">
        <f t="shared" si="68"/>
        <v>27249.512000000104</v>
      </c>
      <c r="H149" s="51">
        <f t="shared" si="68"/>
        <v>39771.733999999706</v>
      </c>
      <c r="I149" s="51">
        <f t="shared" si="68"/>
        <v>-37167.57799999975</v>
      </c>
      <c r="J149" s="51">
        <f t="shared" si="68"/>
        <v>-61783.89000000106</v>
      </c>
      <c r="K149" s="51">
        <f t="shared" si="68"/>
        <v>-50826.11799999885</v>
      </c>
      <c r="L149" s="51">
        <f t="shared" si="68"/>
        <v>-33681.27400000114</v>
      </c>
      <c r="M149" s="51">
        <f t="shared" si="68"/>
        <v>-14035.205999998376</v>
      </c>
      <c r="N149" s="51">
        <f t="shared" si="68"/>
        <v>-23628.072000000626</v>
      </c>
      <c r="O149" s="51"/>
    </row>
    <row r="150" spans="6:15" ht="12.75">
      <c r="F150" s="52">
        <f aca="true" t="shared" si="69" ref="F150:N150">F149/F147</f>
        <v>0.017707035440906776</v>
      </c>
      <c r="G150" s="52">
        <f t="shared" si="69"/>
        <v>0.03943992965353711</v>
      </c>
      <c r="H150" s="52">
        <f t="shared" si="69"/>
        <v>0.04045046818129626</v>
      </c>
      <c r="I150" s="52">
        <f t="shared" si="69"/>
        <v>-0.027861936295253024</v>
      </c>
      <c r="J150" s="52">
        <f t="shared" si="69"/>
        <v>-0.06719700245671806</v>
      </c>
      <c r="K150" s="52">
        <f t="shared" si="69"/>
        <v>-0.09659897110265749</v>
      </c>
      <c r="L150" s="52">
        <f t="shared" si="69"/>
        <v>-0.1195730743806105</v>
      </c>
      <c r="M150" s="52">
        <f t="shared" si="69"/>
        <v>-0.10563298139162117</v>
      </c>
      <c r="N150" s="52">
        <f t="shared" si="69"/>
        <v>-0.22228954903620823</v>
      </c>
      <c r="O150" s="52"/>
    </row>
  </sheetData>
  <printOptions/>
  <pageMargins left="0.37" right="0.31" top="0.43" bottom="0.49" header="0.32" footer="0.33"/>
  <pageSetup fitToWidth="10" horizontalDpi="600" verticalDpi="600" orientation="portrait" pageOrder="overThenDown" paperSize="9" r:id="rId2"/>
  <headerFooter alignWithMargins="0">
    <oddFooter>&amp;L&amp;"Arial Narrow,Regular"&amp;8&amp;F  djb  &amp;D&amp;C&amp;"Arial Narrow,Regular"&amp;8&amp;P of &amp;N</oddFooter>
  </headerFooter>
  <colBreaks count="2" manualBreakCount="2">
    <brk id="15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Footer>&amp;L&amp;F  djb  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2010-08-27T20:06:37Z</cp:lastPrinted>
  <dcterms:created xsi:type="dcterms:W3CDTF">1999-10-10T18:27:43Z</dcterms:created>
  <dcterms:modified xsi:type="dcterms:W3CDTF">2010-08-29T11:54:52Z</dcterms:modified>
  <cp:category/>
  <cp:version/>
  <cp:contentType/>
  <cp:contentStatus/>
</cp:coreProperties>
</file>