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0" yWindow="870" windowWidth="12660" windowHeight="12570" activeTab="0"/>
  </bookViews>
  <sheets>
    <sheet name="AL" sheetId="1" r:id="rId1"/>
    <sheet name="AS" sheetId="2" r:id="rId2"/>
    <sheet name="graphs" sheetId="3" r:id="rId3"/>
    <sheet name="calcs" sheetId="4" r:id="rId4"/>
    <sheet name="AS_A2_transit" sheetId="5" r:id="rId5"/>
    <sheet name="A Level UK non-cum" sheetId="6" r:id="rId6"/>
  </sheets>
  <externalReferences>
    <externalReference r:id="rId9"/>
  </externalReferences>
  <definedNames>
    <definedName name="_xlnm.Print_Titles" localSheetId="5">'A Level UK non-cum'!$1:$11</definedName>
  </definedNames>
  <calcPr fullCalcOnLoad="1"/>
</workbook>
</file>

<file path=xl/sharedStrings.xml><?xml version="1.0" encoding="utf-8"?>
<sst xmlns="http://schemas.openxmlformats.org/spreadsheetml/2006/main" count="1473" uniqueCount="160">
  <si>
    <t>A*</t>
  </si>
  <si>
    <t>A</t>
  </si>
  <si>
    <t>B</t>
  </si>
  <si>
    <t>C</t>
  </si>
  <si>
    <t>D</t>
  </si>
  <si>
    <t>E</t>
  </si>
  <si>
    <t>N</t>
  </si>
  <si>
    <t>U</t>
  </si>
  <si>
    <t>A - E</t>
  </si>
  <si>
    <t>French</t>
  </si>
  <si>
    <t>A-level figures (from JCQ)</t>
  </si>
  <si>
    <t>German</t>
  </si>
  <si>
    <t>Spanish</t>
  </si>
  <si>
    <t>Maths</t>
  </si>
  <si>
    <t>Physics</t>
  </si>
  <si>
    <t>no.</t>
  </si>
  <si>
    <t>Percentage of entries obatining each grade</t>
  </si>
  <si>
    <t>Numbers obtaining each grade</t>
  </si>
  <si>
    <t>A*+A</t>
  </si>
  <si>
    <t>AS figures</t>
  </si>
  <si>
    <t>English</t>
  </si>
  <si>
    <t>History</t>
  </si>
  <si>
    <t>AS to A2 transition</t>
  </si>
  <si>
    <t>AL</t>
  </si>
  <si>
    <t>AS</t>
  </si>
  <si>
    <t>% tot</t>
  </si>
  <si>
    <t>transition at end of:   %</t>
  </si>
  <si>
    <t>Gender</t>
  </si>
  <si>
    <t>Number</t>
  </si>
  <si>
    <t>% of Total</t>
  </si>
  <si>
    <t>PERCENTAGES by Grade</t>
  </si>
  <si>
    <t>Sat</t>
  </si>
  <si>
    <t>No. Sat</t>
  </si>
  <si>
    <t>Art and Design Subjects (1)</t>
  </si>
  <si>
    <t>Male &amp; Female</t>
  </si>
  <si>
    <t>Biology</t>
  </si>
  <si>
    <t>Business Studies</t>
  </si>
  <si>
    <t>Chemistry</t>
  </si>
  <si>
    <t>Classical Subjects (1)</t>
  </si>
  <si>
    <t>Communication Studies</t>
  </si>
  <si>
    <t>Computing</t>
  </si>
  <si>
    <t>Critical Thinking</t>
  </si>
  <si>
    <t>Economics</t>
  </si>
  <si>
    <t>English (1)</t>
  </si>
  <si>
    <t>Drama</t>
  </si>
  <si>
    <t>General Studies</t>
  </si>
  <si>
    <t>Geography</t>
  </si>
  <si>
    <t>Information and</t>
  </si>
  <si>
    <t>Irish</t>
  </si>
  <si>
    <t>Law</t>
  </si>
  <si>
    <t>Mathematics</t>
  </si>
  <si>
    <t>Mathematics (Further)</t>
  </si>
  <si>
    <t>Media / Film / TV Studies (1)</t>
  </si>
  <si>
    <t>Music</t>
  </si>
  <si>
    <t>Other Modern Languages (3)</t>
  </si>
  <si>
    <t>Performing / Expressive Arts</t>
  </si>
  <si>
    <t>Political Studies</t>
  </si>
  <si>
    <t>Psychology</t>
  </si>
  <si>
    <t>Religious Studies</t>
  </si>
  <si>
    <t>Science Subjects (2)</t>
  </si>
  <si>
    <t>Sociology</t>
  </si>
  <si>
    <t>Sport / PE Studies</t>
  </si>
  <si>
    <t>Technology Subjects (1)</t>
  </si>
  <si>
    <t>Welsh (4)</t>
  </si>
  <si>
    <t>All Other Subjects</t>
  </si>
  <si>
    <t>All Subjects</t>
  </si>
  <si>
    <t>A* as % of A+A*</t>
  </si>
  <si>
    <t xml:space="preserve">Media / Film </t>
  </si>
  <si>
    <t>Religious Stu</t>
  </si>
  <si>
    <t>Business Stud</t>
  </si>
  <si>
    <t>All Other Sub</t>
  </si>
  <si>
    <t>Classical Sub</t>
  </si>
  <si>
    <t>Political Stu</t>
  </si>
  <si>
    <t>Sport / PE St</t>
  </si>
  <si>
    <t xml:space="preserve">Other Modern </t>
  </si>
  <si>
    <t>Critical Thin</t>
  </si>
  <si>
    <t>Technology Su</t>
  </si>
  <si>
    <t>Science Subje</t>
  </si>
  <si>
    <t>Communication</t>
  </si>
  <si>
    <t xml:space="preserve">Performing / </t>
  </si>
  <si>
    <t>General Studi</t>
  </si>
  <si>
    <t>Art and Desig</t>
  </si>
  <si>
    <t>Maths (Further)</t>
  </si>
  <si>
    <t>Welsh</t>
  </si>
  <si>
    <t>ICT</t>
  </si>
  <si>
    <t>All</t>
  </si>
  <si>
    <t>All subjects</t>
  </si>
  <si>
    <t>for UK</t>
  </si>
  <si>
    <t>AS level figures (from JCQ)</t>
  </si>
  <si>
    <t>D+E</t>
  </si>
  <si>
    <t>A+A*</t>
  </si>
  <si>
    <t>diff. 2011 - 2010</t>
  </si>
  <si>
    <t>2010 sorted by A+A*</t>
  </si>
  <si>
    <t>2011 sorted by A* as % A+A*</t>
  </si>
  <si>
    <t>2010</t>
  </si>
  <si>
    <t>2011</t>
  </si>
  <si>
    <t>JOINT COUNCIL FOR QUALIFICATIONS</t>
  </si>
  <si>
    <t>(All UK Candidates)</t>
  </si>
  <si>
    <t>PERCENTAGES of Subject Results by Grade and by Gender</t>
  </si>
  <si>
    <t>Subject</t>
  </si>
  <si>
    <t>Art and Design subjects (1)</t>
  </si>
  <si>
    <t>Male</t>
  </si>
  <si>
    <t>Female</t>
  </si>
  <si>
    <t>Classical subjects (1)</t>
  </si>
  <si>
    <t xml:space="preserve">Design and Technology                                       </t>
  </si>
  <si>
    <t xml:space="preserve">Drama                                                       </t>
  </si>
  <si>
    <t xml:space="preserve">Economics                                                   </t>
  </si>
  <si>
    <t xml:space="preserve">English                                                     </t>
  </si>
  <si>
    <t xml:space="preserve">French                                                      </t>
  </si>
  <si>
    <t xml:space="preserve">General Studies                                             </t>
  </si>
  <si>
    <t xml:space="preserve">Geography                                                   </t>
  </si>
  <si>
    <t xml:space="preserve">German                                                      </t>
  </si>
  <si>
    <t xml:space="preserve">History                                                     </t>
  </si>
  <si>
    <t xml:space="preserve">ICT                                                         </t>
  </si>
  <si>
    <t xml:space="preserve">Irish                                                       </t>
  </si>
  <si>
    <t xml:space="preserve">Law                                                         </t>
  </si>
  <si>
    <t xml:space="preserve">Mathematics                                                 </t>
  </si>
  <si>
    <t xml:space="preserve">Mathematics (Further)                                       </t>
  </si>
  <si>
    <t xml:space="preserve">Media / Film / TV Studies (1)                          </t>
  </si>
  <si>
    <t xml:space="preserve">Music                                                       </t>
  </si>
  <si>
    <t xml:space="preserve">Performing / Expressive Arts                                </t>
  </si>
  <si>
    <t xml:space="preserve">Physical Education                                          </t>
  </si>
  <si>
    <t xml:space="preserve">Physics                                                     </t>
  </si>
  <si>
    <t xml:space="preserve">Political Studies                                           </t>
  </si>
  <si>
    <t xml:space="preserve">Psychology                                                  </t>
  </si>
  <si>
    <t xml:space="preserve">Religious Studies                                           </t>
  </si>
  <si>
    <t xml:space="preserve">Welsh (4)                                                    </t>
  </si>
  <si>
    <t xml:space="preserve">Other modern languages (3)                               </t>
  </si>
  <si>
    <t xml:space="preserve">Other sciences (2)                                       </t>
  </si>
  <si>
    <t xml:space="preserve">All other subjects                                          </t>
  </si>
  <si>
    <t xml:space="preserve">All Subjects                                                </t>
  </si>
  <si>
    <t>(1) - These titles cover a range of related subjects</t>
  </si>
  <si>
    <t>(2) - Other sciences includes all science subjects except Biology, Chemistry and Physics</t>
  </si>
  <si>
    <t>(3) - Other modern languages includes all languages except French, German, Irish, Spanish and Welsh</t>
  </si>
  <si>
    <t>(4) - Welsh includes Welsh (First Language) and Welsh (Second Language)</t>
  </si>
  <si>
    <t>F</t>
  </si>
  <si>
    <t>G</t>
  </si>
  <si>
    <t>H</t>
  </si>
  <si>
    <t>I</t>
  </si>
  <si>
    <t>J</t>
  </si>
  <si>
    <t>K</t>
  </si>
  <si>
    <t>2011 DATA from JCQ UK non-cumulative</t>
  </si>
  <si>
    <t>NUMBERS by Grade</t>
  </si>
  <si>
    <t>2011 sorted by A+A*</t>
  </si>
  <si>
    <t>2010 sorted by  A* as % A+A*</t>
  </si>
  <si>
    <t>% sitting</t>
  </si>
  <si>
    <t>Overall Total sitting</t>
  </si>
  <si>
    <t>Provisional GCE A Level Results - June 2012</t>
  </si>
  <si>
    <t>The figures in brackets are the equivalent provisional figures for 2011.</t>
  </si>
  <si>
    <t>2012 DATA from JCQ UK non-cumulative</t>
  </si>
  <si>
    <t>2012 sorted by A* as % A+A*</t>
  </si>
  <si>
    <t>2012 sorted by A+A*</t>
  </si>
  <si>
    <t xml:space="preserve">F. Mathematics                                       </t>
  </si>
  <si>
    <t>Total ML</t>
  </si>
  <si>
    <t>as % of all subj</t>
  </si>
  <si>
    <t>Fr+Gn+Sp as %</t>
  </si>
  <si>
    <t>Other Langs</t>
  </si>
  <si>
    <t>Total Langs</t>
  </si>
  <si>
    <t>Tot Langs as % of Overall Entries</t>
  </si>
  <si>
    <t>C, D, 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</si>
</sst>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\(0\)"/>
    <numFmt numFmtId="172" formatCode="\(0.0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\(00000\)"/>
    <numFmt numFmtId="182" formatCode="\-\(00000\)"/>
    <numFmt numFmtId="183" formatCode="0.0000"/>
    <numFmt numFmtId="184" formatCode="0.00000"/>
    <numFmt numFmtId="185" formatCode="____@"/>
    <numFmt numFmtId="186" formatCode="0.0%"/>
  </numFmts>
  <fonts count="62">
    <font>
      <sz val="10"/>
      <name val="Arial Narrow"/>
      <family val="2"/>
    </font>
    <font>
      <sz val="10"/>
      <name val="Arial"/>
      <family val="0"/>
    </font>
    <font>
      <sz val="8"/>
      <name val="Arial Narrow"/>
      <family val="2"/>
    </font>
    <font>
      <sz val="10"/>
      <name val="Arial Unicode MS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8"/>
      <name val="Arial Unicode MS"/>
      <family val="2"/>
    </font>
    <font>
      <b/>
      <sz val="10"/>
      <name val="Arial Narrow"/>
      <family val="2"/>
    </font>
    <font>
      <b/>
      <sz val="15"/>
      <name val="Arial"/>
      <family val="2"/>
    </font>
    <font>
      <sz val="18"/>
      <name val="Arial Narrow"/>
      <family val="2"/>
    </font>
    <font>
      <sz val="14.5"/>
      <name val="Arial"/>
      <family val="0"/>
    </font>
    <font>
      <sz val="7"/>
      <name val="Arial Narrow"/>
      <family val="2"/>
    </font>
    <font>
      <b/>
      <sz val="14.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7"/>
      <name val="Arial Narrow"/>
      <family val="2"/>
    </font>
    <font>
      <sz val="10.7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0"/>
    </font>
    <font>
      <b/>
      <sz val="10"/>
      <name val="Arial"/>
      <family val="0"/>
    </font>
    <font>
      <sz val="11.75"/>
      <name val="Arial"/>
      <family val="0"/>
    </font>
    <font>
      <sz val="11"/>
      <name val="Arial"/>
      <family val="0"/>
    </font>
    <font>
      <sz val="10.25"/>
      <name val="Arial"/>
      <family val="0"/>
    </font>
    <font>
      <b/>
      <sz val="17.25"/>
      <name val="Arial"/>
      <family val="0"/>
    </font>
    <font>
      <sz val="13.25"/>
      <name val="Arial"/>
      <family val="0"/>
    </font>
    <font>
      <b/>
      <sz val="13.25"/>
      <name val="Arial"/>
      <family val="0"/>
    </font>
    <font>
      <sz val="9"/>
      <name val="Arial"/>
      <family val="0"/>
    </font>
    <font>
      <sz val="9.25"/>
      <name val="Arial"/>
      <family val="0"/>
    </font>
    <font>
      <sz val="10.75"/>
      <name val="Arial Narrow"/>
      <family val="2"/>
    </font>
    <font>
      <sz val="6"/>
      <name val="Arial Narrow"/>
      <family val="2"/>
    </font>
    <font>
      <sz val="12"/>
      <name val="Arial Black"/>
      <family val="2"/>
    </font>
    <font>
      <sz val="10"/>
      <name val="Arial Black"/>
      <family val="2"/>
    </font>
    <font>
      <b/>
      <sz val="11.75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 Black"/>
      <family val="2"/>
    </font>
    <font>
      <b/>
      <sz val="10"/>
      <name val="Arial Black"/>
      <family val="2"/>
    </font>
    <font>
      <sz val="6"/>
      <name val="Arial Black"/>
      <family val="2"/>
    </font>
    <font>
      <b/>
      <sz val="6"/>
      <name val="Arial Narrow"/>
      <family val="2"/>
    </font>
    <font>
      <b/>
      <sz val="7"/>
      <name val="Arial Narrow"/>
      <family val="2"/>
    </font>
    <font>
      <b/>
      <i/>
      <sz val="10"/>
      <name val="Arial Narrow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9" fontId="4" fillId="0" borderId="0" xfId="42" applyNumberFormat="1" applyFont="1" applyAlignment="1">
      <alignment horizontal="center"/>
    </xf>
    <xf numFmtId="169" fontId="5" fillId="0" borderId="0" xfId="42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60" applyAlignment="1">
      <alignment horizontal="center"/>
    </xf>
    <xf numFmtId="0" fontId="11" fillId="0" borderId="0" xfId="0" applyFont="1" applyAlignment="1">
      <alignment horizontal="center"/>
    </xf>
    <xf numFmtId="169" fontId="15" fillId="0" borderId="0" xfId="42" applyNumberFormat="1" applyFont="1" applyAlignment="1">
      <alignment horizontal="center"/>
    </xf>
    <xf numFmtId="0" fontId="36" fillId="0" borderId="10" xfId="57" applyFont="1" applyBorder="1">
      <alignment/>
      <protection/>
    </xf>
    <xf numFmtId="0" fontId="36" fillId="0" borderId="10" xfId="57" applyFont="1" applyBorder="1" applyAlignment="1">
      <alignment horizontal="center"/>
      <protection/>
    </xf>
    <xf numFmtId="0" fontId="36" fillId="0" borderId="0" xfId="57" applyFont="1" applyAlignment="1">
      <alignment horizontal="centerContinuous"/>
      <protection/>
    </xf>
    <xf numFmtId="0" fontId="36" fillId="0" borderId="10" xfId="57" applyFont="1" applyBorder="1" applyAlignment="1">
      <alignment horizontal="centerContinuous"/>
      <protection/>
    </xf>
    <xf numFmtId="0" fontId="1" fillId="0" borderId="11" xfId="57" applyBorder="1">
      <alignment/>
      <protection/>
    </xf>
    <xf numFmtId="0" fontId="36" fillId="0" borderId="12" xfId="57" applyFont="1" applyBorder="1" applyAlignment="1">
      <alignment horizontal="center"/>
      <protection/>
    </xf>
    <xf numFmtId="0" fontId="36" fillId="0" borderId="11" xfId="57" applyFont="1" applyBorder="1" applyAlignment="1">
      <alignment horizontal="center"/>
      <protection/>
    </xf>
    <xf numFmtId="0" fontId="37" fillId="0" borderId="13" xfId="57" applyFont="1" applyBorder="1" applyAlignment="1">
      <alignment horizontal="center"/>
      <protection/>
    </xf>
    <xf numFmtId="0" fontId="37" fillId="0" borderId="11" xfId="57" applyFont="1" applyBorder="1" applyAlignment="1">
      <alignment horizontal="center"/>
      <protection/>
    </xf>
    <xf numFmtId="0" fontId="37" fillId="0" borderId="0" xfId="57" applyFont="1" applyFill="1" applyBorder="1" applyAlignment="1">
      <alignment horizontal="center"/>
      <protection/>
    </xf>
    <xf numFmtId="9" fontId="0" fillId="0" borderId="0" xfId="60" applyAlignment="1">
      <alignment/>
    </xf>
    <xf numFmtId="9" fontId="7" fillId="0" borderId="0" xfId="60" applyFont="1" applyAlignment="1">
      <alignment horizontal="center"/>
    </xf>
    <xf numFmtId="0" fontId="7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9" fontId="0" fillId="0" borderId="0" xfId="42" applyNumberFormat="1" applyAlignment="1">
      <alignment horizontal="center"/>
    </xf>
    <xf numFmtId="169" fontId="47" fillId="0" borderId="0" xfId="42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48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70" fontId="0" fillId="24" borderId="0" xfId="0" applyNumberFormat="1" applyFill="1" applyAlignment="1">
      <alignment horizontal="center"/>
    </xf>
    <xf numFmtId="9" fontId="0" fillId="24" borderId="0" xfId="60" applyFill="1" applyAlignment="1">
      <alignment horizontal="center"/>
    </xf>
    <xf numFmtId="9" fontId="0" fillId="0" borderId="0" xfId="60" applyAlignment="1">
      <alignment horizontal="center"/>
    </xf>
    <xf numFmtId="0" fontId="51" fillId="0" borderId="0" xfId="57" applyFont="1" applyAlignment="1">
      <alignment horizontal="centerContinuous"/>
      <protection/>
    </xf>
    <xf numFmtId="0" fontId="1" fillId="0" borderId="0" xfId="57" applyAlignment="1">
      <alignment horizontal="centerContinuous"/>
      <protection/>
    </xf>
    <xf numFmtId="0" fontId="1" fillId="0" borderId="0" xfId="57">
      <alignment/>
      <protection/>
    </xf>
    <xf numFmtId="14" fontId="1" fillId="0" borderId="0" xfId="57" applyNumberFormat="1" applyFont="1" applyAlignment="1">
      <alignment horizontal="left"/>
      <protection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 horizontal="centerContinuous"/>
      <protection/>
    </xf>
    <xf numFmtId="15" fontId="1" fillId="0" borderId="14" xfId="57" applyNumberFormat="1" applyFont="1" applyBorder="1" applyAlignment="1">
      <alignment horizontal="left"/>
      <protection/>
    </xf>
    <xf numFmtId="0" fontId="1" fillId="0" borderId="14" xfId="57" applyBorder="1">
      <alignment/>
      <protection/>
    </xf>
    <xf numFmtId="0" fontId="36" fillId="0" borderId="15" xfId="57" applyFont="1" applyBorder="1">
      <alignment/>
      <protection/>
    </xf>
    <xf numFmtId="0" fontId="1" fillId="0" borderId="12" xfId="57" applyBorder="1">
      <alignment/>
      <protection/>
    </xf>
    <xf numFmtId="0" fontId="1" fillId="0" borderId="15" xfId="57" applyBorder="1">
      <alignment/>
      <protection/>
    </xf>
    <xf numFmtId="1" fontId="1" fillId="0" borderId="15" xfId="57" applyNumberFormat="1" applyBorder="1" applyAlignment="1">
      <alignment horizontal="center"/>
      <protection/>
    </xf>
    <xf numFmtId="170" fontId="1" fillId="0" borderId="15" xfId="57" applyNumberFormat="1" applyBorder="1" applyAlignment="1">
      <alignment horizontal="center"/>
      <protection/>
    </xf>
    <xf numFmtId="170" fontId="1" fillId="0" borderId="0" xfId="57" applyNumberFormat="1" applyBorder="1" applyAlignment="1">
      <alignment horizontal="center"/>
      <protection/>
    </xf>
    <xf numFmtId="170" fontId="1" fillId="0" borderId="10" xfId="57" applyNumberFormat="1" applyBorder="1" applyAlignment="1">
      <alignment horizontal="center"/>
      <protection/>
    </xf>
    <xf numFmtId="170" fontId="1" fillId="0" borderId="0" xfId="57" applyNumberFormat="1">
      <alignment/>
      <protection/>
    </xf>
    <xf numFmtId="0" fontId="1" fillId="0" borderId="10" xfId="57" applyBorder="1">
      <alignment/>
      <protection/>
    </xf>
    <xf numFmtId="171" fontId="1" fillId="0" borderId="10" xfId="57" applyNumberFormat="1" applyBorder="1" applyAlignment="1">
      <alignment horizontal="center"/>
      <protection/>
    </xf>
    <xf numFmtId="172" fontId="1" fillId="0" borderId="10" xfId="57" applyNumberFormat="1" applyBorder="1" applyAlignment="1">
      <alignment horizontal="center"/>
      <protection/>
    </xf>
    <xf numFmtId="172" fontId="1" fillId="0" borderId="0" xfId="57" applyNumberFormat="1" applyBorder="1" applyAlignment="1">
      <alignment horizontal="center"/>
      <protection/>
    </xf>
    <xf numFmtId="1" fontId="1" fillId="0" borderId="10" xfId="57" applyNumberFormat="1" applyBorder="1" applyAlignment="1">
      <alignment horizontal="center"/>
      <protection/>
    </xf>
    <xf numFmtId="2" fontId="1" fillId="0" borderId="0" xfId="57" applyNumberFormat="1">
      <alignment/>
      <protection/>
    </xf>
    <xf numFmtId="0" fontId="1" fillId="0" borderId="16" xfId="57" applyBorder="1">
      <alignment/>
      <protection/>
    </xf>
    <xf numFmtId="0" fontId="1" fillId="0" borderId="17" xfId="57" applyBorder="1">
      <alignment/>
      <protection/>
    </xf>
    <xf numFmtId="171" fontId="1" fillId="0" borderId="16" xfId="57" applyNumberFormat="1" applyBorder="1" applyAlignment="1">
      <alignment horizontal="center"/>
      <protection/>
    </xf>
    <xf numFmtId="172" fontId="1" fillId="0" borderId="17" xfId="57" applyNumberFormat="1" applyBorder="1" applyAlignment="1">
      <alignment horizontal="center"/>
      <protection/>
    </xf>
    <xf numFmtId="172" fontId="1" fillId="0" borderId="18" xfId="57" applyNumberFormat="1" applyBorder="1" applyAlignment="1">
      <alignment horizontal="center"/>
      <protection/>
    </xf>
    <xf numFmtId="172" fontId="1" fillId="0" borderId="14" xfId="57" applyNumberFormat="1" applyBorder="1" applyAlignment="1">
      <alignment horizontal="center"/>
      <protection/>
    </xf>
    <xf numFmtId="0" fontId="1" fillId="0" borderId="0" xfId="57" applyBorder="1">
      <alignment/>
      <protection/>
    </xf>
    <xf numFmtId="171" fontId="1" fillId="0" borderId="0" xfId="57" applyNumberFormat="1" applyBorder="1" applyAlignment="1">
      <alignment horizontal="center"/>
      <protection/>
    </xf>
    <xf numFmtId="171" fontId="1" fillId="0" borderId="15" xfId="57" applyNumberFormat="1" applyBorder="1" applyAlignment="1">
      <alignment horizontal="center"/>
      <protection/>
    </xf>
    <xf numFmtId="172" fontId="1" fillId="0" borderId="15" xfId="57" applyNumberFormat="1" applyBorder="1" applyAlignment="1">
      <alignment horizontal="center"/>
      <protection/>
    </xf>
    <xf numFmtId="172" fontId="1" fillId="0" borderId="0" xfId="57" applyNumberFormat="1">
      <alignment/>
      <protection/>
    </xf>
    <xf numFmtId="2" fontId="1" fillId="0" borderId="10" xfId="57" applyNumberFormat="1" applyBorder="1" applyAlignment="1">
      <alignment horizontal="center"/>
      <protection/>
    </xf>
    <xf numFmtId="0" fontId="1" fillId="0" borderId="19" xfId="57" applyBorder="1">
      <alignment/>
      <protection/>
    </xf>
    <xf numFmtId="0" fontId="1" fillId="0" borderId="0" xfId="57" applyAlignment="1">
      <alignment vertical="top" wrapText="1"/>
      <protection/>
    </xf>
    <xf numFmtId="169" fontId="2" fillId="0" borderId="0" xfId="42" applyNumberFormat="1" applyFont="1" applyAlignment="1">
      <alignment/>
    </xf>
    <xf numFmtId="0" fontId="52" fillId="0" borderId="0" xfId="57" applyFont="1" applyAlignment="1">
      <alignment horizontal="centerContinuous"/>
      <protection/>
    </xf>
    <xf numFmtId="0" fontId="52" fillId="0" borderId="0" xfId="57" applyFont="1" applyAlignment="1">
      <alignment horizontal="left"/>
      <protection/>
    </xf>
    <xf numFmtId="169" fontId="11" fillId="0" borderId="0" xfId="42" applyNumberFormat="1" applyFont="1" applyAlignment="1">
      <alignment/>
    </xf>
    <xf numFmtId="9" fontId="0" fillId="0" borderId="0" xfId="60" applyAlignment="1">
      <alignment horizontal="center" wrapText="1"/>
    </xf>
    <xf numFmtId="0" fontId="53" fillId="0" borderId="0" xfId="57" applyFont="1" applyFill="1" applyBorder="1" applyAlignment="1">
      <alignment horizontal="center" wrapText="1"/>
      <protection/>
    </xf>
    <xf numFmtId="0" fontId="49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0" fontId="0" fillId="0" borderId="0" xfId="60" applyNumberFormat="1" applyAlignment="1">
      <alignment/>
    </xf>
    <xf numFmtId="43" fontId="3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4" fillId="0" borderId="0" xfId="0" applyFont="1" applyAlignment="1">
      <alignment/>
    </xf>
    <xf numFmtId="0" fontId="54" fillId="24" borderId="0" xfId="0" applyFont="1" applyFill="1" applyAlignment="1">
      <alignment/>
    </xf>
    <xf numFmtId="170" fontId="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1" fontId="47" fillId="0" borderId="0" xfId="0" applyNumberFormat="1" applyFont="1" applyAlignment="1">
      <alignment/>
    </xf>
    <xf numFmtId="0" fontId="49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186" fontId="53" fillId="0" borderId="0" xfId="6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0" fontId="53" fillId="0" borderId="0" xfId="60" applyNumberFormat="1" applyFont="1" applyAlignment="1">
      <alignment/>
    </xf>
    <xf numFmtId="169" fontId="47" fillId="0" borderId="0" xfId="42" applyNumberFormat="1" applyFont="1" applyAlignment="1">
      <alignment horizontal="center"/>
    </xf>
    <xf numFmtId="1" fontId="11" fillId="0" borderId="0" xfId="0" applyNumberFormat="1" applyFont="1" applyAlignment="1">
      <alignment/>
    </xf>
    <xf numFmtId="10" fontId="0" fillId="0" borderId="0" xfId="6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60" fillId="0" borderId="0" xfId="0" applyFont="1" applyAlignment="1">
      <alignment/>
    </xf>
    <xf numFmtId="10" fontId="4" fillId="0" borderId="0" xfId="6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-Level-u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no. students each grade AL French 1993-2010</a:t>
            </a:r>
          </a:p>
        </c:rich>
      </c:tx>
      <c:layout>
        <c:manualLayout>
          <c:xMode val="factor"/>
          <c:yMode val="factor"/>
          <c:x val="-0.00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205"/>
          <c:w val="0.8965"/>
          <c:h val="0.96925"/>
        </c:manualLayout>
      </c:layout>
      <c:barChart>
        <c:barDir val="col"/>
        <c:grouping val="clustered"/>
        <c:varyColors val="0"/>
        <c:ser>
          <c:idx val="17"/>
          <c:order val="0"/>
          <c:tx>
            <c:strRef>
              <c:f>'AL'!$T$26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'AL'!$U$26:$Y$26</c:f>
              <c:numCache>
                <c:ptCount val="5"/>
                <c:pt idx="0">
                  <c:v>5558.796000000001</c:v>
                </c:pt>
                <c:pt idx="1">
                  <c:v>5170.278</c:v>
                </c:pt>
                <c:pt idx="2">
                  <c:v>5827.77</c:v>
                </c:pt>
                <c:pt idx="3">
                  <c:v>5528.91</c:v>
                </c:pt>
                <c:pt idx="4">
                  <c:v>4064.4959999999996</c:v>
                </c:pt>
              </c:numCache>
            </c:numRef>
          </c:val>
        </c:ser>
        <c:ser>
          <c:idx val="16"/>
          <c:order val="1"/>
          <c:tx>
            <c:strRef>
              <c:f>'AL'!$T$25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'AL'!$U$25:$Y$25</c:f>
              <c:numCache>
                <c:ptCount val="5"/>
                <c:pt idx="0">
                  <c:v>5759.458</c:v>
                </c:pt>
                <c:pt idx="1">
                  <c:v>5122.7339999999995</c:v>
                </c:pt>
                <c:pt idx="2">
                  <c:v>5498.98</c:v>
                </c:pt>
                <c:pt idx="3">
                  <c:v>5035.907999999999</c:v>
                </c:pt>
                <c:pt idx="4">
                  <c:v>3878.228</c:v>
                </c:pt>
              </c:numCache>
            </c:numRef>
          </c:val>
        </c:ser>
        <c:ser>
          <c:idx val="15"/>
          <c:order val="2"/>
          <c:tx>
            <c:strRef>
              <c:f>'AL'!$T$24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'AL'!$U$24:$Y$24</c:f>
              <c:numCache>
                <c:ptCount val="5"/>
                <c:pt idx="0">
                  <c:v>5540.1630000000005</c:v>
                </c:pt>
                <c:pt idx="1">
                  <c:v>5044.029</c:v>
                </c:pt>
                <c:pt idx="2">
                  <c:v>5319.659000000001</c:v>
                </c:pt>
                <c:pt idx="3">
                  <c:v>4878.651</c:v>
                </c:pt>
                <c:pt idx="4">
                  <c:v>3693.442</c:v>
                </c:pt>
              </c:numCache>
            </c:numRef>
          </c:val>
        </c:ser>
        <c:ser>
          <c:idx val="14"/>
          <c:order val="3"/>
          <c:tx>
            <c:strRef>
              <c:f>'AL'!$T$23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'AL'!$U$23:$Y$23</c:f>
              <c:numCache>
                <c:ptCount val="5"/>
                <c:pt idx="0">
                  <c:v>5745.41</c:v>
                </c:pt>
                <c:pt idx="1">
                  <c:v>4948.2</c:v>
                </c:pt>
                <c:pt idx="2">
                  <c:v>5580.47</c:v>
                </c:pt>
                <c:pt idx="3">
                  <c:v>4755.77</c:v>
                </c:pt>
                <c:pt idx="4">
                  <c:v>3436.25</c:v>
                </c:pt>
              </c:numCache>
            </c:numRef>
          </c:val>
        </c:ser>
        <c:ser>
          <c:idx val="13"/>
          <c:order val="4"/>
          <c:tx>
            <c:strRef>
              <c:f>'AL'!$T$22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'AL'!$U$22:$Y$22</c:f>
              <c:numCache>
                <c:ptCount val="5"/>
                <c:pt idx="0">
                  <c:v>5235.031999999999</c:v>
                </c:pt>
                <c:pt idx="1">
                  <c:v>5157.284</c:v>
                </c:pt>
                <c:pt idx="2">
                  <c:v>5079.536</c:v>
                </c:pt>
                <c:pt idx="3">
                  <c:v>4327.972</c:v>
                </c:pt>
                <c:pt idx="4">
                  <c:v>3135.836</c:v>
                </c:pt>
              </c:numCache>
            </c:numRef>
          </c:val>
        </c:ser>
        <c:ser>
          <c:idx val="12"/>
          <c:order val="5"/>
          <c:tx>
            <c:strRef>
              <c:f>'AL'!$T$21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'AL'!$U$21:$Y$21</c:f>
              <c:numCache>
                <c:ptCount val="5"/>
                <c:pt idx="0">
                  <c:v>5104.728</c:v>
                </c:pt>
                <c:pt idx="1">
                  <c:v>4892.031</c:v>
                </c:pt>
                <c:pt idx="2">
                  <c:v>4632.068</c:v>
                </c:pt>
                <c:pt idx="3">
                  <c:v>4088.509</c:v>
                </c:pt>
                <c:pt idx="4">
                  <c:v>2741.428</c:v>
                </c:pt>
              </c:numCache>
            </c:numRef>
          </c:val>
        </c:ser>
        <c:ser>
          <c:idx val="11"/>
          <c:order val="6"/>
          <c:tx>
            <c:strRef>
              <c:f>'AL'!$T$20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'AL'!$U$20:$Y$20</c:f>
              <c:numCache>
                <c:ptCount val="5"/>
                <c:pt idx="0">
                  <c:v>4888.704</c:v>
                </c:pt>
                <c:pt idx="1">
                  <c:v>4298.688</c:v>
                </c:pt>
                <c:pt idx="2">
                  <c:v>4235.472</c:v>
                </c:pt>
                <c:pt idx="3">
                  <c:v>3455.808</c:v>
                </c:pt>
                <c:pt idx="4">
                  <c:v>2381.136</c:v>
                </c:pt>
              </c:numCache>
            </c:numRef>
          </c:val>
        </c:ser>
        <c:ser>
          <c:idx val="10"/>
          <c:order val="7"/>
          <c:tx>
            <c:strRef>
              <c:f>'AL'!$T$19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'AL'!$U$19:$Y$19</c:f>
              <c:numCache>
                <c:ptCount val="5"/>
                <c:pt idx="0">
                  <c:v>4281.935</c:v>
                </c:pt>
                <c:pt idx="1">
                  <c:v>3917.515</c:v>
                </c:pt>
                <c:pt idx="2">
                  <c:v>3662.4210000000003</c:v>
                </c:pt>
                <c:pt idx="3">
                  <c:v>2970.0229999999997</c:v>
                </c:pt>
                <c:pt idx="4">
                  <c:v>1913.205</c:v>
                </c:pt>
              </c:numCache>
            </c:numRef>
          </c:val>
        </c:ser>
        <c:ser>
          <c:idx val="9"/>
          <c:order val="8"/>
          <c:tx>
            <c:strRef>
              <c:f>'AL'!$T$18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'AL'!$U$18:$Y$18</c:f>
              <c:numCache>
                <c:ptCount val="5"/>
                <c:pt idx="0">
                  <c:v>4430.933</c:v>
                </c:pt>
                <c:pt idx="1">
                  <c:v>3677.495</c:v>
                </c:pt>
                <c:pt idx="2">
                  <c:v>3480.1659999999997</c:v>
                </c:pt>
                <c:pt idx="3">
                  <c:v>2870.24</c:v>
                </c:pt>
                <c:pt idx="4">
                  <c:v>2009.168</c:v>
                </c:pt>
              </c:numCache>
            </c:numRef>
          </c:val>
        </c:ser>
        <c:ser>
          <c:idx val="8"/>
          <c:order val="9"/>
          <c:tx>
            <c:strRef>
              <c:f>'AL'!$T$17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'AL'!$U$17:$Y$17</c:f>
              <c:numCache>
                <c:ptCount val="5"/>
                <c:pt idx="0">
                  <c:v>4574.902</c:v>
                </c:pt>
                <c:pt idx="1">
                  <c:v>3934.728</c:v>
                </c:pt>
                <c:pt idx="2">
                  <c:v>3263.3259999999996</c:v>
                </c:pt>
                <c:pt idx="3">
                  <c:v>2154.732</c:v>
                </c:pt>
                <c:pt idx="4">
                  <c:v>1202.278</c:v>
                </c:pt>
              </c:numCache>
            </c:numRef>
          </c:val>
        </c:ser>
        <c:ser>
          <c:idx val="7"/>
          <c:order val="10"/>
          <c:tx>
            <c:strRef>
              <c:f>'AL'!$T$16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'AL'!$U$16:$Y$16</c:f>
              <c:numCache>
                <c:ptCount val="5"/>
                <c:pt idx="0">
                  <c:v>4876.7339999999995</c:v>
                </c:pt>
                <c:pt idx="1">
                  <c:v>4100.183999999999</c:v>
                </c:pt>
                <c:pt idx="2">
                  <c:v>3106.2</c:v>
                </c:pt>
                <c:pt idx="3">
                  <c:v>2065.623</c:v>
                </c:pt>
                <c:pt idx="4">
                  <c:v>1025.0459999999998</c:v>
                </c:pt>
              </c:numCache>
            </c:numRef>
          </c:val>
        </c:ser>
        <c:ser>
          <c:idx val="6"/>
          <c:order val="11"/>
          <c:tx>
            <c:strRef>
              <c:f>'AL'!$T$15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'AL'!$U$15:$Y$15</c:f>
              <c:numCache>
                <c:ptCount val="5"/>
                <c:pt idx="0">
                  <c:v>5059.766</c:v>
                </c:pt>
                <c:pt idx="1">
                  <c:v>4059.9320000000002</c:v>
                </c:pt>
                <c:pt idx="2">
                  <c:v>2999.502</c:v>
                </c:pt>
                <c:pt idx="3">
                  <c:v>1908.774</c:v>
                </c:pt>
                <c:pt idx="4">
                  <c:v>878.6419999999999</c:v>
                </c:pt>
              </c:numCache>
            </c:numRef>
          </c:val>
        </c:ser>
        <c:ser>
          <c:idx val="5"/>
          <c:order val="12"/>
          <c:tx>
            <c:strRef>
              <c:f>'AL'!$T$14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'AL'!$U$14:$Y$14</c:f>
              <c:numCache>
                <c:ptCount val="5"/>
                <c:pt idx="0">
                  <c:v>4765.236</c:v>
                </c:pt>
                <c:pt idx="1">
                  <c:v>3983.1</c:v>
                </c:pt>
                <c:pt idx="2">
                  <c:v>2896.8</c:v>
                </c:pt>
                <c:pt idx="3">
                  <c:v>1796.016</c:v>
                </c:pt>
                <c:pt idx="4">
                  <c:v>811.1039999999999</c:v>
                </c:pt>
              </c:numCache>
            </c:numRef>
          </c:val>
        </c:ser>
        <c:ser>
          <c:idx val="4"/>
          <c:order val="13"/>
          <c:tx>
            <c:strRef>
              <c:f>'AL'!$T$13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'AL'!$U$13:$Y$13</c:f>
              <c:numCache>
                <c:ptCount val="5"/>
                <c:pt idx="0">
                  <c:v>5083.55</c:v>
                </c:pt>
                <c:pt idx="1">
                  <c:v>4014.1</c:v>
                </c:pt>
                <c:pt idx="2">
                  <c:v>2856.75</c:v>
                </c:pt>
                <c:pt idx="3">
                  <c:v>1728.7</c:v>
                </c:pt>
                <c:pt idx="4">
                  <c:v>776.45</c:v>
                </c:pt>
              </c:numCache>
            </c:numRef>
          </c:val>
        </c:ser>
        <c:ser>
          <c:idx val="3"/>
          <c:order val="14"/>
          <c:tx>
            <c:strRef>
              <c:f>'AL'!$T$12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'AL'!$U$12:$Y$12</c:f>
              <c:numCache>
                <c:ptCount val="5"/>
                <c:pt idx="0">
                  <c:v>5255.151</c:v>
                </c:pt>
                <c:pt idx="1">
                  <c:v>4053.56</c:v>
                </c:pt>
                <c:pt idx="2">
                  <c:v>2634.814</c:v>
                </c:pt>
                <c:pt idx="3">
                  <c:v>1679.3319999999999</c:v>
                </c:pt>
                <c:pt idx="4">
                  <c:v>665.942</c:v>
                </c:pt>
              </c:numCache>
            </c:numRef>
          </c:val>
        </c:ser>
        <c:ser>
          <c:idx val="2"/>
          <c:order val="15"/>
          <c:tx>
            <c:strRef>
              <c:f>'AL'!$T$11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'AL'!$U$11:$Y$11</c:f>
              <c:numCache>
                <c:ptCount val="5"/>
                <c:pt idx="0">
                  <c:v>5552.105</c:v>
                </c:pt>
                <c:pt idx="1">
                  <c:v>4123.145</c:v>
                </c:pt>
                <c:pt idx="2">
                  <c:v>2813.265</c:v>
                </c:pt>
                <c:pt idx="3">
                  <c:v>1577.81</c:v>
                </c:pt>
                <c:pt idx="4">
                  <c:v>640.055</c:v>
                </c:pt>
              </c:numCache>
            </c:numRef>
          </c:val>
        </c:ser>
        <c:ser>
          <c:idx val="1"/>
          <c:order val="16"/>
          <c:tx>
            <c:strRef>
              <c:f>'AL'!$T$10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'AL'!$U$10:$Y$10</c:f>
              <c:numCache>
                <c:ptCount val="5"/>
                <c:pt idx="0">
                  <c:v>5532.5380000000005</c:v>
                </c:pt>
                <c:pt idx="1">
                  <c:v>3955.9080000000004</c:v>
                </c:pt>
                <c:pt idx="2">
                  <c:v>2622.9390000000003</c:v>
                </c:pt>
                <c:pt idx="3">
                  <c:v>1504.965</c:v>
                </c:pt>
                <c:pt idx="4">
                  <c:v>587.6529999999999</c:v>
                </c:pt>
              </c:numCache>
            </c:numRef>
          </c:val>
        </c:ser>
        <c:ser>
          <c:idx val="0"/>
          <c:order val="17"/>
          <c:tx>
            <c:strRef>
              <c:f>'AL'!$T$9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'AL'!$U$9:$Y$9</c:f>
              <c:numCache>
                <c:ptCount val="5"/>
                <c:pt idx="0">
                  <c:v>5415.35</c:v>
                </c:pt>
                <c:pt idx="1">
                  <c:v>3947.25</c:v>
                </c:pt>
                <c:pt idx="2">
                  <c:v>2520.7</c:v>
                </c:pt>
                <c:pt idx="3">
                  <c:v>1329.6</c:v>
                </c:pt>
                <c:pt idx="4">
                  <c:v>512.45</c:v>
                </c:pt>
              </c:numCache>
            </c:numRef>
          </c:val>
        </c:ser>
        <c:ser>
          <c:idx val="18"/>
          <c:order val="18"/>
          <c:tx>
            <c:strRef>
              <c:f>'AL'!$T$8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'AL'!$U$8:$Y$8</c:f>
              <c:numCache>
                <c:ptCount val="5"/>
                <c:pt idx="0">
                  <c:v>5291.596</c:v>
                </c:pt>
                <c:pt idx="1">
                  <c:v>3866.428</c:v>
                </c:pt>
                <c:pt idx="2">
                  <c:v>2375.28</c:v>
                </c:pt>
                <c:pt idx="3">
                  <c:v>1148.0519999999985</c:v>
                </c:pt>
                <c:pt idx="4">
                  <c:v>395.88</c:v>
                </c:pt>
              </c:numCache>
            </c:numRef>
          </c:val>
        </c:ser>
        <c:ser>
          <c:idx val="19"/>
          <c:order val="19"/>
          <c:tx>
            <c:strRef>
              <c:f>'AL'!$T$7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'AL'!$U$7:$Y$7</c:f>
              <c:numCache>
                <c:ptCount val="5"/>
                <c:pt idx="0">
                  <c:v>4929.334</c:v>
                </c:pt>
                <c:pt idx="1">
                  <c:v>3678.2339999999995</c:v>
                </c:pt>
                <c:pt idx="2">
                  <c:v>2314.535</c:v>
                </c:pt>
                <c:pt idx="3">
                  <c:v>1100.968</c:v>
                </c:pt>
                <c:pt idx="4">
                  <c:v>387.8410000000011</c:v>
                </c:pt>
              </c:numCache>
            </c:numRef>
          </c:val>
        </c:ser>
        <c:axId val="8508104"/>
        <c:axId val="9464073"/>
      </c:barChart>
      <c:catAx>
        <c:axId val="8508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64073"/>
        <c:crosses val="autoZero"/>
        <c:auto val="1"/>
        <c:lblOffset val="100"/>
        <c:noMultiLvlLbl val="0"/>
      </c:catAx>
      <c:valAx>
        <c:axId val="9464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08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0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June 11 - A* as % of A+A*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"/>
          <c:w val="0.992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36"/>
            <c:invertIfNegative val="0"/>
            <c:spPr>
              <a:solidFill>
                <a:srgbClr val="000080"/>
              </a:solidFill>
            </c:spPr>
          </c:dPt>
          <c:cat>
            <c:strRef>
              <c:f>calcs!$N$6:$N$42</c:f>
              <c:strCache>
                <c:ptCount val="37"/>
                <c:pt idx="1">
                  <c:v>Media / Film / TV Studies (1)                          </c:v>
                </c:pt>
                <c:pt idx="2">
                  <c:v>Critical Thinking</c:v>
                </c:pt>
                <c:pt idx="3">
                  <c:v>French                                                      </c:v>
                </c:pt>
                <c:pt idx="4">
                  <c:v>Drama                                                       </c:v>
                </c:pt>
                <c:pt idx="5">
                  <c:v>Religious Studies                                           </c:v>
                </c:pt>
                <c:pt idx="6">
                  <c:v>ICT                                                         </c:v>
                </c:pt>
                <c:pt idx="7">
                  <c:v>German                                                      </c:v>
                </c:pt>
                <c:pt idx="8">
                  <c:v>Spanish</c:v>
                </c:pt>
                <c:pt idx="9">
                  <c:v>Music                                                       </c:v>
                </c:pt>
                <c:pt idx="10">
                  <c:v>Computing</c:v>
                </c:pt>
                <c:pt idx="11">
                  <c:v>Business Studies</c:v>
                </c:pt>
                <c:pt idx="12">
                  <c:v>Geography                                                   </c:v>
                </c:pt>
                <c:pt idx="13">
                  <c:v>Psychology                                                  </c:v>
                </c:pt>
                <c:pt idx="14">
                  <c:v>Economics                                                   </c:v>
                </c:pt>
                <c:pt idx="15">
                  <c:v>Sociology</c:v>
                </c:pt>
                <c:pt idx="16">
                  <c:v>Law                                                         </c:v>
                </c:pt>
                <c:pt idx="17">
                  <c:v>History                                                     </c:v>
                </c:pt>
                <c:pt idx="18">
                  <c:v>Chemistry</c:v>
                </c:pt>
                <c:pt idx="19">
                  <c:v>Political Studies                                           </c:v>
                </c:pt>
                <c:pt idx="20">
                  <c:v>Classical subjects (1)</c:v>
                </c:pt>
                <c:pt idx="21">
                  <c:v>Performing / Expressive Arts                                </c:v>
                </c:pt>
                <c:pt idx="22">
                  <c:v>Communication Studies</c:v>
                </c:pt>
                <c:pt idx="23">
                  <c:v>Physical Education                                          </c:v>
                </c:pt>
                <c:pt idx="24">
                  <c:v>Design and Technology                                       </c:v>
                </c:pt>
                <c:pt idx="25">
                  <c:v>Biology</c:v>
                </c:pt>
                <c:pt idx="26">
                  <c:v>General Studies                                             </c:v>
                </c:pt>
                <c:pt idx="27">
                  <c:v>Physics                                                     </c:v>
                </c:pt>
                <c:pt idx="28">
                  <c:v>English                                                     </c:v>
                </c:pt>
                <c:pt idx="29">
                  <c:v>Mathematics                                                 </c:v>
                </c:pt>
                <c:pt idx="30">
                  <c:v>Art and Design subjects (1)</c:v>
                </c:pt>
                <c:pt idx="31">
                  <c:v>Mathematics (Further)                                       </c:v>
                </c:pt>
                <c:pt idx="34">
                  <c:v>All Subjects</c:v>
                </c:pt>
              </c:strCache>
            </c:strRef>
          </c:cat>
          <c:val>
            <c:numRef>
              <c:f>calcs!$R$6:$R$42</c:f>
              <c:numCache>
                <c:ptCount val="37"/>
                <c:pt idx="1">
                  <c:v>0.13559322033898308</c:v>
                </c:pt>
                <c:pt idx="2">
                  <c:v>0.19014084507042256</c:v>
                </c:pt>
                <c:pt idx="3">
                  <c:v>0.19201995012468828</c:v>
                </c:pt>
                <c:pt idx="4">
                  <c:v>0.19889502762430938</c:v>
                </c:pt>
                <c:pt idx="5">
                  <c:v>0.20146520146520147</c:v>
                </c:pt>
                <c:pt idx="6">
                  <c:v>0.2066115702479339</c:v>
                </c:pt>
                <c:pt idx="7">
                  <c:v>0.21666666666666665</c:v>
                </c:pt>
                <c:pt idx="8">
                  <c:v>0.21957671957671962</c:v>
                </c:pt>
                <c:pt idx="9">
                  <c:v>0.2210526315789474</c:v>
                </c:pt>
                <c:pt idx="10">
                  <c:v>0.22424242424242424</c:v>
                </c:pt>
                <c:pt idx="11">
                  <c:v>0.23170731707317074</c:v>
                </c:pt>
                <c:pt idx="12">
                  <c:v>0.23588039867109634</c:v>
                </c:pt>
                <c:pt idx="13">
                  <c:v>0.23626373626373626</c:v>
                </c:pt>
                <c:pt idx="14">
                  <c:v>0.2443181818181818</c:v>
                </c:pt>
                <c:pt idx="15">
                  <c:v>0.24742268041237114</c:v>
                </c:pt>
                <c:pt idx="16">
                  <c:v>0.2554347826086957</c:v>
                </c:pt>
                <c:pt idx="17">
                  <c:v>0.26277372262773724</c:v>
                </c:pt>
                <c:pt idx="18">
                  <c:v>0.2740524781341108</c:v>
                </c:pt>
                <c:pt idx="19">
                  <c:v>0.275</c:v>
                </c:pt>
                <c:pt idx="20">
                  <c:v>0.27692307692307694</c:v>
                </c:pt>
                <c:pt idx="21">
                  <c:v>0.27976190476190477</c:v>
                </c:pt>
                <c:pt idx="22">
                  <c:v>0.2849740932642487</c:v>
                </c:pt>
                <c:pt idx="23">
                  <c:v>0.2894736842105263</c:v>
                </c:pt>
                <c:pt idx="24">
                  <c:v>0.29775280898876405</c:v>
                </c:pt>
                <c:pt idx="25">
                  <c:v>0.3109540636042403</c:v>
                </c:pt>
                <c:pt idx="26">
                  <c:v>0.3125</c:v>
                </c:pt>
                <c:pt idx="27">
                  <c:v>0.3151515151515152</c:v>
                </c:pt>
                <c:pt idx="28">
                  <c:v>0.3183856502242153</c:v>
                </c:pt>
                <c:pt idx="29">
                  <c:v>0.3982102908277405</c:v>
                </c:pt>
                <c:pt idx="30">
                  <c:v>0.4551282051282051</c:v>
                </c:pt>
                <c:pt idx="31">
                  <c:v>0.47660311958405543</c:v>
                </c:pt>
                <c:pt idx="34">
                  <c:v>0.3037037037037037</c:v>
                </c:pt>
              </c:numCache>
            </c:numRef>
          </c:val>
        </c:ser>
        <c:axId val="62783010"/>
        <c:axId val="28176179"/>
      </c:barChart>
      <c:catAx>
        <c:axId val="62783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14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8176179"/>
        <c:crosses val="autoZero"/>
        <c:auto val="1"/>
        <c:lblOffset val="100"/>
        <c:tickLblSkip val="1"/>
        <c:noMultiLvlLbl val="0"/>
      </c:catAx>
      <c:valAx>
        <c:axId val="28176179"/>
        <c:scaling>
          <c:orientation val="minMax"/>
          <c:max val="0.5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2783010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 entries 1993-2012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5425"/>
          <c:w val="0.8955"/>
          <c:h val="0.93125"/>
        </c:manualLayout>
      </c:layout>
      <c:lineChart>
        <c:grouping val="standard"/>
        <c:varyColors val="0"/>
        <c:ser>
          <c:idx val="0"/>
          <c:order val="0"/>
          <c:tx>
            <c:strRef>
              <c:f>'AL'!$C$6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'AL'!$F$7:$F$26</c:f>
              <c:numCache>
                <c:ptCount val="2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  <c:pt idx="11">
                  <c:v>2001</c:v>
                </c:pt>
                <c:pt idx="12">
                  <c:v>2000</c:v>
                </c:pt>
                <c:pt idx="13">
                  <c:v>1999</c:v>
                </c:pt>
                <c:pt idx="14">
                  <c:v>1998</c:v>
                </c:pt>
                <c:pt idx="15">
                  <c:v>1997</c:v>
                </c:pt>
                <c:pt idx="16">
                  <c:v>1996</c:v>
                </c:pt>
                <c:pt idx="17">
                  <c:v>1995</c:v>
                </c:pt>
                <c:pt idx="18">
                  <c:v>1994</c:v>
                </c:pt>
                <c:pt idx="19">
                  <c:v>1993</c:v>
                </c:pt>
              </c:numCache>
            </c:numRef>
          </c:cat>
          <c:val>
            <c:numRef>
              <c:f>'AL'!$O$7:$O$26</c:f>
              <c:numCache>
                <c:ptCount val="20"/>
                <c:pt idx="0">
                  <c:v>12511</c:v>
                </c:pt>
                <c:pt idx="1">
                  <c:v>13196</c:v>
                </c:pt>
                <c:pt idx="2">
                  <c:v>13850</c:v>
                </c:pt>
                <c:pt idx="3">
                  <c:v>14333</c:v>
                </c:pt>
                <c:pt idx="4">
                  <c:v>14885</c:v>
                </c:pt>
                <c:pt idx="5">
                  <c:v>14477</c:v>
                </c:pt>
                <c:pt idx="6">
                  <c:v>14650</c:v>
                </c:pt>
                <c:pt idx="7">
                  <c:v>14484</c:v>
                </c:pt>
                <c:pt idx="8">
                  <c:v>15149</c:v>
                </c:pt>
                <c:pt idx="9">
                  <c:v>15531</c:v>
                </c:pt>
                <c:pt idx="10">
                  <c:v>15614</c:v>
                </c:pt>
                <c:pt idx="11">
                  <c:v>17939</c:v>
                </c:pt>
                <c:pt idx="12">
                  <c:v>18221</c:v>
                </c:pt>
                <c:pt idx="13">
                  <c:v>21072</c:v>
                </c:pt>
                <c:pt idx="14">
                  <c:v>23633</c:v>
                </c:pt>
                <c:pt idx="15">
                  <c:v>25916</c:v>
                </c:pt>
                <c:pt idx="16">
                  <c:v>27490</c:v>
                </c:pt>
                <c:pt idx="17">
                  <c:v>27563</c:v>
                </c:pt>
                <c:pt idx="18">
                  <c:v>28942</c:v>
                </c:pt>
                <c:pt idx="19">
                  <c:v>29886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'AL'!$O$31:$O$50</c:f>
              <c:numCache>
                <c:ptCount val="20"/>
                <c:pt idx="0">
                  <c:v>4773</c:v>
                </c:pt>
                <c:pt idx="1">
                  <c:v>5166</c:v>
                </c:pt>
                <c:pt idx="2">
                  <c:v>5548</c:v>
                </c:pt>
                <c:pt idx="3">
                  <c:v>5765</c:v>
                </c:pt>
                <c:pt idx="4">
                  <c:v>6245</c:v>
                </c:pt>
                <c:pt idx="5">
                  <c:v>6303</c:v>
                </c:pt>
                <c:pt idx="6">
                  <c:v>6204</c:v>
                </c:pt>
                <c:pt idx="7">
                  <c:v>5901</c:v>
                </c:pt>
                <c:pt idx="8">
                  <c:v>6390</c:v>
                </c:pt>
                <c:pt idx="9">
                  <c:v>6950</c:v>
                </c:pt>
                <c:pt idx="10">
                  <c:v>7013</c:v>
                </c:pt>
                <c:pt idx="11">
                  <c:v>8446</c:v>
                </c:pt>
                <c:pt idx="12">
                  <c:v>8692</c:v>
                </c:pt>
                <c:pt idx="13">
                  <c:v>9551</c:v>
                </c:pt>
                <c:pt idx="14">
                  <c:v>10192</c:v>
                </c:pt>
                <c:pt idx="15">
                  <c:v>10561</c:v>
                </c:pt>
                <c:pt idx="16">
                  <c:v>10719</c:v>
                </c:pt>
                <c:pt idx="17">
                  <c:v>10634</c:v>
                </c:pt>
                <c:pt idx="18">
                  <c:v>10832</c:v>
                </c:pt>
                <c:pt idx="19">
                  <c:v>10857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'AL'!$C$54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'AL'!$O$55:$O$74</c:f>
              <c:numCache>
                <c:ptCount val="20"/>
                <c:pt idx="0">
                  <c:v>7351</c:v>
                </c:pt>
                <c:pt idx="1">
                  <c:v>7610</c:v>
                </c:pt>
                <c:pt idx="2">
                  <c:v>7629</c:v>
                </c:pt>
                <c:pt idx="3">
                  <c:v>7334</c:v>
                </c:pt>
                <c:pt idx="4">
                  <c:v>7055</c:v>
                </c:pt>
                <c:pt idx="5">
                  <c:v>6951</c:v>
                </c:pt>
                <c:pt idx="6">
                  <c:v>6520</c:v>
                </c:pt>
                <c:pt idx="7">
                  <c:v>6230</c:v>
                </c:pt>
                <c:pt idx="8">
                  <c:v>5966</c:v>
                </c:pt>
                <c:pt idx="9">
                  <c:v>5781</c:v>
                </c:pt>
                <c:pt idx="10">
                  <c:v>5572</c:v>
                </c:pt>
                <c:pt idx="11">
                  <c:v>5530</c:v>
                </c:pt>
                <c:pt idx="12">
                  <c:v>5632</c:v>
                </c:pt>
                <c:pt idx="13">
                  <c:v>5782</c:v>
                </c:pt>
                <c:pt idx="14">
                  <c:v>5653</c:v>
                </c:pt>
                <c:pt idx="15">
                  <c:v>5826</c:v>
                </c:pt>
                <c:pt idx="16">
                  <c:v>5232</c:v>
                </c:pt>
                <c:pt idx="17">
                  <c:v>4837</c:v>
                </c:pt>
                <c:pt idx="18">
                  <c:v>4740</c:v>
                </c:pt>
                <c:pt idx="19">
                  <c:v>4850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'AL'!$C$112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'AL'!$O$113:$O$132</c:f>
              <c:numCache>
                <c:ptCount val="20"/>
                <c:pt idx="0">
                  <c:v>34509</c:v>
                </c:pt>
                <c:pt idx="1">
                  <c:v>32860</c:v>
                </c:pt>
                <c:pt idx="2">
                  <c:v>30976</c:v>
                </c:pt>
                <c:pt idx="3">
                  <c:v>29436</c:v>
                </c:pt>
                <c:pt idx="4">
                  <c:v>28096</c:v>
                </c:pt>
                <c:pt idx="5">
                  <c:v>27466</c:v>
                </c:pt>
                <c:pt idx="6">
                  <c:v>27368</c:v>
                </c:pt>
                <c:pt idx="7">
                  <c:v>28119</c:v>
                </c:pt>
                <c:pt idx="8">
                  <c:v>28698</c:v>
                </c:pt>
                <c:pt idx="9">
                  <c:v>30583</c:v>
                </c:pt>
                <c:pt idx="10">
                  <c:v>31543</c:v>
                </c:pt>
                <c:pt idx="11">
                  <c:v>30701</c:v>
                </c:pt>
                <c:pt idx="12">
                  <c:v>32059</c:v>
                </c:pt>
                <c:pt idx="13">
                  <c:v>33880</c:v>
                </c:pt>
                <c:pt idx="14">
                  <c:v>34244</c:v>
                </c:pt>
                <c:pt idx="15">
                  <c:v>33508</c:v>
                </c:pt>
                <c:pt idx="16">
                  <c:v>32801</c:v>
                </c:pt>
                <c:pt idx="17">
                  <c:v>34802</c:v>
                </c:pt>
                <c:pt idx="18">
                  <c:v>36147</c:v>
                </c:pt>
                <c:pt idx="19">
                  <c:v>38168</c:v>
                </c:pt>
              </c:numCache>
            </c:numRef>
          </c:val>
          <c:smooth val="0"/>
        </c:ser>
        <c:marker val="1"/>
        <c:axId val="18067794"/>
        <c:axId val="28392419"/>
      </c:lineChart>
      <c:catAx>
        <c:axId val="1806779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8392419"/>
        <c:crosses val="autoZero"/>
        <c:auto val="1"/>
        <c:lblOffset val="100"/>
        <c:noMultiLvlLbl val="0"/>
      </c:catAx>
      <c:valAx>
        <c:axId val="2839241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18067794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4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June 10 - A* as % of A+A*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25"/>
          <c:w val="0.992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000080"/>
              </a:solidFill>
            </c:spPr>
          </c:dPt>
          <c:cat>
            <c:strRef>
              <c:f>calcs!$Z$6:$Z$42</c:f>
              <c:strCache>
                <c:ptCount val="37"/>
                <c:pt idx="1">
                  <c:v>Media / Film </c:v>
                </c:pt>
                <c:pt idx="2">
                  <c:v>ICT</c:v>
                </c:pt>
                <c:pt idx="3">
                  <c:v>French</c:v>
                </c:pt>
                <c:pt idx="4">
                  <c:v>Music</c:v>
                </c:pt>
                <c:pt idx="5">
                  <c:v>Computing</c:v>
                </c:pt>
                <c:pt idx="6">
                  <c:v>Religious Stu</c:v>
                </c:pt>
                <c:pt idx="7">
                  <c:v>Business Stud</c:v>
                </c:pt>
                <c:pt idx="8">
                  <c:v>Spanish</c:v>
                </c:pt>
                <c:pt idx="9">
                  <c:v>All Other Sub</c:v>
                </c:pt>
                <c:pt idx="10">
                  <c:v>Geography</c:v>
                </c:pt>
                <c:pt idx="11">
                  <c:v>Economics</c:v>
                </c:pt>
                <c:pt idx="12">
                  <c:v>German</c:v>
                </c:pt>
                <c:pt idx="13">
                  <c:v>Classical Sub</c:v>
                </c:pt>
                <c:pt idx="14">
                  <c:v>History</c:v>
                </c:pt>
                <c:pt idx="15">
                  <c:v>Political Stu</c:v>
                </c:pt>
                <c:pt idx="16">
                  <c:v>Chemistry</c:v>
                </c:pt>
                <c:pt idx="17">
                  <c:v>Sociology</c:v>
                </c:pt>
                <c:pt idx="18">
                  <c:v>Sport / PE St</c:v>
                </c:pt>
                <c:pt idx="19">
                  <c:v>Law</c:v>
                </c:pt>
                <c:pt idx="20">
                  <c:v>Critical Thin</c:v>
                </c:pt>
                <c:pt idx="21">
                  <c:v>Psychology</c:v>
                </c:pt>
                <c:pt idx="22">
                  <c:v>Biology</c:v>
                </c:pt>
                <c:pt idx="23">
                  <c:v>Drama</c:v>
                </c:pt>
                <c:pt idx="24">
                  <c:v>Technology Su</c:v>
                </c:pt>
                <c:pt idx="25">
                  <c:v>Physics</c:v>
                </c:pt>
                <c:pt idx="26">
                  <c:v>Science Subje</c:v>
                </c:pt>
                <c:pt idx="27">
                  <c:v>English (1)</c:v>
                </c:pt>
                <c:pt idx="28">
                  <c:v>Communication</c:v>
                </c:pt>
                <c:pt idx="29">
                  <c:v>Performing / </c:v>
                </c:pt>
                <c:pt idx="30">
                  <c:v>General Studi</c:v>
                </c:pt>
                <c:pt idx="31">
                  <c:v>Mathematics</c:v>
                </c:pt>
                <c:pt idx="32">
                  <c:v>Art and Desig</c:v>
                </c:pt>
                <c:pt idx="33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calcs!$AD$6:$AD$42</c:f>
              <c:numCache>
                <c:ptCount val="37"/>
                <c:pt idx="1">
                  <c:v>0.14400000000000002</c:v>
                </c:pt>
                <c:pt idx="2">
                  <c:v>0.17699115044247787</c:v>
                </c:pt>
                <c:pt idx="3">
                  <c:v>0.1969309462915601</c:v>
                </c:pt>
                <c:pt idx="4">
                  <c:v>0.20942408376963348</c:v>
                </c:pt>
                <c:pt idx="5">
                  <c:v>0.21472392638036808</c:v>
                </c:pt>
                <c:pt idx="6">
                  <c:v>0.21818181818181817</c:v>
                </c:pt>
                <c:pt idx="7">
                  <c:v>0.22023809523809523</c:v>
                </c:pt>
                <c:pt idx="8">
                  <c:v>0.22135416666666669</c:v>
                </c:pt>
                <c:pt idx="9">
                  <c:v>0.22459893048128343</c:v>
                </c:pt>
                <c:pt idx="10">
                  <c:v>0.2251655629139073</c:v>
                </c:pt>
                <c:pt idx="11">
                  <c:v>0.23978201634877383</c:v>
                </c:pt>
                <c:pt idx="12">
                  <c:v>0.24264705882352944</c:v>
                </c:pt>
                <c:pt idx="13">
                  <c:v>0.2513089005235602</c:v>
                </c:pt>
                <c:pt idx="14">
                  <c:v>0.2527075812274368</c:v>
                </c:pt>
                <c:pt idx="15">
                  <c:v>0.257396449704142</c:v>
                </c:pt>
                <c:pt idx="16">
                  <c:v>0.26589595375722547</c:v>
                </c:pt>
                <c:pt idx="17">
                  <c:v>0.2660098522167488</c:v>
                </c:pt>
                <c:pt idx="18">
                  <c:v>0.267515923566879</c:v>
                </c:pt>
                <c:pt idx="19">
                  <c:v>0.270935960591133</c:v>
                </c:pt>
                <c:pt idx="20">
                  <c:v>0.27272727272727276</c:v>
                </c:pt>
                <c:pt idx="21">
                  <c:v>0.27807486631016043</c:v>
                </c:pt>
                <c:pt idx="22">
                  <c:v>0.2807017543859649</c:v>
                </c:pt>
                <c:pt idx="23">
                  <c:v>0.288659793814433</c:v>
                </c:pt>
                <c:pt idx="24">
                  <c:v>0.29775280898876405</c:v>
                </c:pt>
                <c:pt idx="25">
                  <c:v>0.3130699088145896</c:v>
                </c:pt>
                <c:pt idx="26">
                  <c:v>0.31353135313531355</c:v>
                </c:pt>
                <c:pt idx="27">
                  <c:v>0.3203463203463203</c:v>
                </c:pt>
                <c:pt idx="28">
                  <c:v>0.32663316582914576</c:v>
                </c:pt>
                <c:pt idx="29">
                  <c:v>0.3296089385474861</c:v>
                </c:pt>
                <c:pt idx="30">
                  <c:v>0.3384615384615385</c:v>
                </c:pt>
                <c:pt idx="31">
                  <c:v>0.38392857142857145</c:v>
                </c:pt>
                <c:pt idx="32">
                  <c:v>0.41955835962145116</c:v>
                </c:pt>
                <c:pt idx="33">
                  <c:v>0.5085034013605442</c:v>
                </c:pt>
                <c:pt idx="36">
                  <c:v>0.3</c:v>
                </c:pt>
              </c:numCache>
            </c:numRef>
          </c:val>
        </c:ser>
        <c:axId val="54205180"/>
        <c:axId val="18084573"/>
      </c:bar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14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8084573"/>
        <c:crosses val="autoZero"/>
        <c:auto val="1"/>
        <c:lblOffset val="100"/>
        <c:tickLblSkip val="1"/>
        <c:noMultiLvlLbl val="0"/>
      </c:catAx>
      <c:valAx>
        <c:axId val="18084573"/>
        <c:scaling>
          <c:orientation val="minMax"/>
          <c:max val="0.5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5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 and A* as % of entries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0.910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calcs!$AG$5</c:f>
              <c:strCache>
                <c:ptCount val="1"/>
                <c:pt idx="0">
                  <c:v>A*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calcs!$AF$6:$AF$42</c:f>
              <c:strCache>
                <c:ptCount val="37"/>
                <c:pt idx="0">
                  <c:v>ICT</c:v>
                </c:pt>
                <c:pt idx="1">
                  <c:v>Media / Film </c:v>
                </c:pt>
                <c:pt idx="2">
                  <c:v>General Studi</c:v>
                </c:pt>
                <c:pt idx="3">
                  <c:v>Critical Thin</c:v>
                </c:pt>
                <c:pt idx="4">
                  <c:v>Sport / PE St</c:v>
                </c:pt>
                <c:pt idx="5">
                  <c:v>Computing</c:v>
                </c:pt>
                <c:pt idx="6">
                  <c:v>Business Stud</c:v>
                </c:pt>
                <c:pt idx="7">
                  <c:v>Technology Su</c:v>
                </c:pt>
                <c:pt idx="8">
                  <c:v>Performing / </c:v>
                </c:pt>
                <c:pt idx="9">
                  <c:v>Psychology</c:v>
                </c:pt>
                <c:pt idx="10">
                  <c:v>All Other Sub</c:v>
                </c:pt>
                <c:pt idx="11">
                  <c:v>Music</c:v>
                </c:pt>
                <c:pt idx="12">
                  <c:v>Drama</c:v>
                </c:pt>
                <c:pt idx="13">
                  <c:v>Communication</c:v>
                </c:pt>
                <c:pt idx="14">
                  <c:v>Law</c:v>
                </c:pt>
                <c:pt idx="15">
                  <c:v>Sociology</c:v>
                </c:pt>
                <c:pt idx="16">
                  <c:v>English (1)</c:v>
                </c:pt>
                <c:pt idx="17">
                  <c:v>Religious Stu</c:v>
                </c:pt>
                <c:pt idx="18">
                  <c:v>History</c:v>
                </c:pt>
                <c:pt idx="19">
                  <c:v>Biology</c:v>
                </c:pt>
                <c:pt idx="20">
                  <c:v>Geography</c:v>
                </c:pt>
                <c:pt idx="21">
                  <c:v>Science Subje</c:v>
                </c:pt>
                <c:pt idx="22">
                  <c:v>Art and Desig</c:v>
                </c:pt>
                <c:pt idx="23">
                  <c:v>Physics</c:v>
                </c:pt>
                <c:pt idx="24">
                  <c:v>Political Stu</c:v>
                </c:pt>
                <c:pt idx="25">
                  <c:v>Chemistry</c:v>
                </c:pt>
                <c:pt idx="26">
                  <c:v>Economics</c:v>
                </c:pt>
                <c:pt idx="27">
                  <c:v>Classical Sub</c:v>
                </c:pt>
                <c:pt idx="29">
                  <c:v>Spanish</c:v>
                </c:pt>
                <c:pt idx="30">
                  <c:v>French</c:v>
                </c:pt>
                <c:pt idx="31">
                  <c:v>German</c:v>
                </c:pt>
                <c:pt idx="33">
                  <c:v>Mathematics</c:v>
                </c:pt>
                <c:pt idx="34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calcs!$AG$6:$AG$42</c:f>
              <c:numCache>
                <c:ptCount val="37"/>
                <c:pt idx="0">
                  <c:v>2</c:v>
                </c:pt>
                <c:pt idx="1">
                  <c:v>1.8</c:v>
                </c:pt>
                <c:pt idx="2">
                  <c:v>4.4</c:v>
                </c:pt>
                <c:pt idx="3">
                  <c:v>3.6</c:v>
                </c:pt>
                <c:pt idx="4">
                  <c:v>4.2</c:v>
                </c:pt>
                <c:pt idx="5">
                  <c:v>3.5</c:v>
                </c:pt>
                <c:pt idx="6">
                  <c:v>3.7</c:v>
                </c:pt>
                <c:pt idx="7">
                  <c:v>5.3</c:v>
                </c:pt>
                <c:pt idx="8">
                  <c:v>5.9</c:v>
                </c:pt>
                <c:pt idx="9">
                  <c:v>5.2</c:v>
                </c:pt>
                <c:pt idx="10">
                  <c:v>4.2</c:v>
                </c:pt>
                <c:pt idx="11">
                  <c:v>4</c:v>
                </c:pt>
                <c:pt idx="12">
                  <c:v>5.6</c:v>
                </c:pt>
                <c:pt idx="13">
                  <c:v>6.5</c:v>
                </c:pt>
                <c:pt idx="14">
                  <c:v>5.5</c:v>
                </c:pt>
                <c:pt idx="15">
                  <c:v>5.4</c:v>
                </c:pt>
                <c:pt idx="16">
                  <c:v>7.4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6.8</c:v>
                </c:pt>
                <c:pt idx="21">
                  <c:v>9.5</c:v>
                </c:pt>
                <c:pt idx="22">
                  <c:v>13.3</c:v>
                </c:pt>
                <c:pt idx="23">
                  <c:v>10.3</c:v>
                </c:pt>
                <c:pt idx="24">
                  <c:v>8.7</c:v>
                </c:pt>
                <c:pt idx="25">
                  <c:v>9.2</c:v>
                </c:pt>
                <c:pt idx="26">
                  <c:v>8.8</c:v>
                </c:pt>
                <c:pt idx="27">
                  <c:v>9.6</c:v>
                </c:pt>
                <c:pt idx="29">
                  <c:v>8.5</c:v>
                </c:pt>
                <c:pt idx="30">
                  <c:v>7.7</c:v>
                </c:pt>
                <c:pt idx="31">
                  <c:v>9.9</c:v>
                </c:pt>
                <c:pt idx="33">
                  <c:v>17.2</c:v>
                </c:pt>
                <c:pt idx="34">
                  <c:v>29.9</c:v>
                </c:pt>
                <c:pt idx="36">
                  <c:v>8.1</c:v>
                </c:pt>
              </c:numCache>
            </c:numRef>
          </c:val>
        </c:ser>
        <c:ser>
          <c:idx val="1"/>
          <c:order val="1"/>
          <c:tx>
            <c:strRef>
              <c:f>calcs!$AH$5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calcs!$AF$6:$AF$42</c:f>
              <c:strCache>
                <c:ptCount val="37"/>
                <c:pt idx="0">
                  <c:v>ICT</c:v>
                </c:pt>
                <c:pt idx="1">
                  <c:v>Media / Film </c:v>
                </c:pt>
                <c:pt idx="2">
                  <c:v>General Studi</c:v>
                </c:pt>
                <c:pt idx="3">
                  <c:v>Critical Thin</c:v>
                </c:pt>
                <c:pt idx="4">
                  <c:v>Sport / PE St</c:v>
                </c:pt>
                <c:pt idx="5">
                  <c:v>Computing</c:v>
                </c:pt>
                <c:pt idx="6">
                  <c:v>Business Stud</c:v>
                </c:pt>
                <c:pt idx="7">
                  <c:v>Technology Su</c:v>
                </c:pt>
                <c:pt idx="8">
                  <c:v>Performing / </c:v>
                </c:pt>
                <c:pt idx="9">
                  <c:v>Psychology</c:v>
                </c:pt>
                <c:pt idx="10">
                  <c:v>All Other Sub</c:v>
                </c:pt>
                <c:pt idx="11">
                  <c:v>Music</c:v>
                </c:pt>
                <c:pt idx="12">
                  <c:v>Drama</c:v>
                </c:pt>
                <c:pt idx="13">
                  <c:v>Communication</c:v>
                </c:pt>
                <c:pt idx="14">
                  <c:v>Law</c:v>
                </c:pt>
                <c:pt idx="15">
                  <c:v>Sociology</c:v>
                </c:pt>
                <c:pt idx="16">
                  <c:v>English (1)</c:v>
                </c:pt>
                <c:pt idx="17">
                  <c:v>Religious Stu</c:v>
                </c:pt>
                <c:pt idx="18">
                  <c:v>History</c:v>
                </c:pt>
                <c:pt idx="19">
                  <c:v>Biology</c:v>
                </c:pt>
                <c:pt idx="20">
                  <c:v>Geography</c:v>
                </c:pt>
                <c:pt idx="21">
                  <c:v>Science Subje</c:v>
                </c:pt>
                <c:pt idx="22">
                  <c:v>Art and Desig</c:v>
                </c:pt>
                <c:pt idx="23">
                  <c:v>Physics</c:v>
                </c:pt>
                <c:pt idx="24">
                  <c:v>Political Stu</c:v>
                </c:pt>
                <c:pt idx="25">
                  <c:v>Chemistry</c:v>
                </c:pt>
                <c:pt idx="26">
                  <c:v>Economics</c:v>
                </c:pt>
                <c:pt idx="27">
                  <c:v>Classical Sub</c:v>
                </c:pt>
                <c:pt idx="29">
                  <c:v>Spanish</c:v>
                </c:pt>
                <c:pt idx="30">
                  <c:v>French</c:v>
                </c:pt>
                <c:pt idx="31">
                  <c:v>German</c:v>
                </c:pt>
                <c:pt idx="33">
                  <c:v>Mathematics</c:v>
                </c:pt>
                <c:pt idx="34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calcs!$AH$6:$AH$42</c:f>
              <c:numCache>
                <c:ptCount val="37"/>
                <c:pt idx="0">
                  <c:v>9.3</c:v>
                </c:pt>
                <c:pt idx="1">
                  <c:v>10.7</c:v>
                </c:pt>
                <c:pt idx="2">
                  <c:v>8.6</c:v>
                </c:pt>
                <c:pt idx="3">
                  <c:v>9.6</c:v>
                </c:pt>
                <c:pt idx="4">
                  <c:v>11.5</c:v>
                </c:pt>
                <c:pt idx="5">
                  <c:v>12.8</c:v>
                </c:pt>
                <c:pt idx="6">
                  <c:v>13.1</c:v>
                </c:pt>
                <c:pt idx="7">
                  <c:v>12.5</c:v>
                </c:pt>
                <c:pt idx="8">
                  <c:v>12</c:v>
                </c:pt>
                <c:pt idx="9">
                  <c:v>13.5</c:v>
                </c:pt>
                <c:pt idx="10">
                  <c:v>14.5</c:v>
                </c:pt>
                <c:pt idx="11">
                  <c:v>15.1</c:v>
                </c:pt>
                <c:pt idx="12">
                  <c:v>13.8</c:v>
                </c:pt>
                <c:pt idx="13">
                  <c:v>13.4</c:v>
                </c:pt>
                <c:pt idx="14">
                  <c:v>14.8</c:v>
                </c:pt>
                <c:pt idx="15">
                  <c:v>14.9</c:v>
                </c:pt>
                <c:pt idx="16">
                  <c:v>15.7</c:v>
                </c:pt>
                <c:pt idx="17">
                  <c:v>21.5</c:v>
                </c:pt>
                <c:pt idx="18">
                  <c:v>20.7</c:v>
                </c:pt>
                <c:pt idx="19">
                  <c:v>20.5</c:v>
                </c:pt>
                <c:pt idx="20">
                  <c:v>23.4</c:v>
                </c:pt>
                <c:pt idx="21">
                  <c:v>20.8</c:v>
                </c:pt>
                <c:pt idx="22">
                  <c:v>18.4</c:v>
                </c:pt>
                <c:pt idx="23">
                  <c:v>22.6</c:v>
                </c:pt>
                <c:pt idx="24">
                  <c:v>25.1</c:v>
                </c:pt>
                <c:pt idx="25">
                  <c:v>25.4</c:v>
                </c:pt>
                <c:pt idx="26">
                  <c:v>27.9</c:v>
                </c:pt>
                <c:pt idx="27">
                  <c:v>28.6</c:v>
                </c:pt>
                <c:pt idx="29">
                  <c:v>29.9</c:v>
                </c:pt>
                <c:pt idx="30">
                  <c:v>31.4</c:v>
                </c:pt>
                <c:pt idx="31">
                  <c:v>30.9</c:v>
                </c:pt>
                <c:pt idx="33">
                  <c:v>27.6</c:v>
                </c:pt>
                <c:pt idx="34">
                  <c:v>28.9</c:v>
                </c:pt>
                <c:pt idx="36">
                  <c:v>18.9</c:v>
                </c:pt>
              </c:numCache>
            </c:numRef>
          </c:val>
        </c:ser>
        <c:axId val="28543430"/>
        <c:axId val="55564279"/>
      </c:bar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5564279"/>
        <c:crosses val="autoZero"/>
        <c:auto val="1"/>
        <c:lblOffset val="100"/>
        <c:tickLblSkip val="1"/>
        <c:noMultiLvlLbl val="0"/>
      </c:catAx>
      <c:valAx>
        <c:axId val="55564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434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4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A/L entries 2002 - 2012</a:t>
            </a:r>
          </a:p>
        </c:rich>
      </c:tx>
      <c:layout>
        <c:manualLayout>
          <c:xMode val="factor"/>
          <c:yMode val="factor"/>
          <c:x val="0.019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025"/>
          <c:w val="0.929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'AL'!$C$6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'AL'!$F$7:$F$17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'AL'!$O$7:$O$17</c:f>
              <c:numCache>
                <c:ptCount val="11"/>
                <c:pt idx="0">
                  <c:v>12511</c:v>
                </c:pt>
                <c:pt idx="1">
                  <c:v>13196</c:v>
                </c:pt>
                <c:pt idx="2">
                  <c:v>13850</c:v>
                </c:pt>
                <c:pt idx="3">
                  <c:v>14333</c:v>
                </c:pt>
                <c:pt idx="4">
                  <c:v>14885</c:v>
                </c:pt>
                <c:pt idx="5">
                  <c:v>14477</c:v>
                </c:pt>
                <c:pt idx="6">
                  <c:v>14650</c:v>
                </c:pt>
                <c:pt idx="7">
                  <c:v>14484</c:v>
                </c:pt>
                <c:pt idx="8">
                  <c:v>15149</c:v>
                </c:pt>
                <c:pt idx="9">
                  <c:v>15531</c:v>
                </c:pt>
                <c:pt idx="10">
                  <c:v>15614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'AL'!$F$7:$F$17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'AL'!$O$31:$O$41</c:f>
              <c:numCache>
                <c:ptCount val="11"/>
                <c:pt idx="0">
                  <c:v>4773</c:v>
                </c:pt>
                <c:pt idx="1">
                  <c:v>5166</c:v>
                </c:pt>
                <c:pt idx="2">
                  <c:v>5548</c:v>
                </c:pt>
                <c:pt idx="3">
                  <c:v>5765</c:v>
                </c:pt>
                <c:pt idx="4">
                  <c:v>6245</c:v>
                </c:pt>
                <c:pt idx="5">
                  <c:v>6303</c:v>
                </c:pt>
                <c:pt idx="6">
                  <c:v>6204</c:v>
                </c:pt>
                <c:pt idx="7">
                  <c:v>5901</c:v>
                </c:pt>
                <c:pt idx="8">
                  <c:v>6390</c:v>
                </c:pt>
                <c:pt idx="9">
                  <c:v>6950</c:v>
                </c:pt>
                <c:pt idx="10">
                  <c:v>7013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'AL'!$C$54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'AL'!$F$7:$F$17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'AL'!$O$55:$O$65</c:f>
              <c:numCache>
                <c:ptCount val="11"/>
                <c:pt idx="0">
                  <c:v>7351</c:v>
                </c:pt>
                <c:pt idx="1">
                  <c:v>7610</c:v>
                </c:pt>
                <c:pt idx="2">
                  <c:v>7629</c:v>
                </c:pt>
                <c:pt idx="3">
                  <c:v>7334</c:v>
                </c:pt>
                <c:pt idx="4">
                  <c:v>7055</c:v>
                </c:pt>
                <c:pt idx="5">
                  <c:v>6951</c:v>
                </c:pt>
                <c:pt idx="6">
                  <c:v>6520</c:v>
                </c:pt>
                <c:pt idx="7">
                  <c:v>6230</c:v>
                </c:pt>
                <c:pt idx="8">
                  <c:v>5966</c:v>
                </c:pt>
                <c:pt idx="9">
                  <c:v>5781</c:v>
                </c:pt>
                <c:pt idx="10">
                  <c:v>5572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'AL'!$C$112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'AL'!$F$7:$F$17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'AL'!$O$113:$O$123</c:f>
              <c:numCache>
                <c:ptCount val="11"/>
                <c:pt idx="0">
                  <c:v>34509</c:v>
                </c:pt>
                <c:pt idx="1">
                  <c:v>32860</c:v>
                </c:pt>
                <c:pt idx="2">
                  <c:v>30976</c:v>
                </c:pt>
                <c:pt idx="3">
                  <c:v>29436</c:v>
                </c:pt>
                <c:pt idx="4">
                  <c:v>28096</c:v>
                </c:pt>
                <c:pt idx="5">
                  <c:v>27466</c:v>
                </c:pt>
                <c:pt idx="6">
                  <c:v>27368</c:v>
                </c:pt>
                <c:pt idx="7">
                  <c:v>28119</c:v>
                </c:pt>
                <c:pt idx="8">
                  <c:v>28698</c:v>
                </c:pt>
                <c:pt idx="9">
                  <c:v>30583</c:v>
                </c:pt>
                <c:pt idx="10">
                  <c:v>31543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'AL'!$C$160</c:f>
              <c:strCache>
                <c:ptCount val="1"/>
                <c:pt idx="0">
                  <c:v>History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'AL'!$O$161:$O$171</c:f>
              <c:numCache>
                <c:ptCount val="11"/>
                <c:pt idx="0">
                  <c:v>51652</c:v>
                </c:pt>
                <c:pt idx="1">
                  <c:v>50897</c:v>
                </c:pt>
                <c:pt idx="2">
                  <c:v>49222</c:v>
                </c:pt>
                <c:pt idx="3">
                  <c:v>49071</c:v>
                </c:pt>
                <c:pt idx="4">
                  <c:v>48037</c:v>
                </c:pt>
                <c:pt idx="5">
                  <c:v>46474</c:v>
                </c:pt>
                <c:pt idx="6">
                  <c:v>46944</c:v>
                </c:pt>
                <c:pt idx="7">
                  <c:v>45113</c:v>
                </c:pt>
                <c:pt idx="8">
                  <c:v>43790</c:v>
                </c:pt>
                <c:pt idx="9">
                  <c:v>42018</c:v>
                </c:pt>
                <c:pt idx="10">
                  <c:v>39533</c:v>
                </c:pt>
              </c:numCache>
            </c:numRef>
          </c:val>
          <c:smooth val="0"/>
        </c:ser>
        <c:marker val="1"/>
        <c:axId val="30316464"/>
        <c:axId val="4412721"/>
      </c:lineChart>
      <c:catAx>
        <c:axId val="3031646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412721"/>
        <c:crosses val="autoZero"/>
        <c:auto val="1"/>
        <c:lblOffset val="100"/>
        <c:noMultiLvlLbl val="0"/>
      </c:catAx>
      <c:valAx>
        <c:axId val="4412721"/>
        <c:scaling>
          <c:orientation val="minMax"/>
          <c:max val="60000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30316464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25"/>
          <c:y val="0.0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no students each grade AS French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4875"/>
          <c:w val="0.8545"/>
          <c:h val="0.8282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'AS'!$P$19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'AS'!$Q$19:$V$19</c:f>
              <c:numCache>
                <c:ptCount val="6"/>
                <c:pt idx="0">
                  <c:v>5795.642999999999</c:v>
                </c:pt>
                <c:pt idx="1">
                  <c:v>4408.268999999999</c:v>
                </c:pt>
                <c:pt idx="2">
                  <c:v>4184.499</c:v>
                </c:pt>
                <c:pt idx="3">
                  <c:v>3244.665</c:v>
                </c:pt>
                <c:pt idx="4">
                  <c:v>2416.716</c:v>
                </c:pt>
                <c:pt idx="5">
                  <c:v>2327.208</c:v>
                </c:pt>
              </c:numCache>
            </c:numRef>
          </c:val>
        </c:ser>
        <c:ser>
          <c:idx val="7"/>
          <c:order val="1"/>
          <c:tx>
            <c:strRef>
              <c:f>'AS'!$P$18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'AS'!$Q$18:$V$18</c:f>
              <c:numCache>
                <c:ptCount val="6"/>
                <c:pt idx="0">
                  <c:v>5632.38</c:v>
                </c:pt>
                <c:pt idx="1">
                  <c:v>4267.611</c:v>
                </c:pt>
                <c:pt idx="2">
                  <c:v>4115.97</c:v>
                </c:pt>
                <c:pt idx="3">
                  <c:v>3357.765</c:v>
                </c:pt>
                <c:pt idx="4">
                  <c:v>2382.93</c:v>
                </c:pt>
                <c:pt idx="5">
                  <c:v>1906.3440000000003</c:v>
                </c:pt>
              </c:numCache>
            </c:numRef>
          </c:val>
        </c:ser>
        <c:ser>
          <c:idx val="6"/>
          <c:order val="2"/>
          <c:tx>
            <c:strRef>
              <c:f>'AS'!$P$17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'AS'!$Q$17:$V$17</c:f>
              <c:numCache>
                <c:ptCount val="6"/>
                <c:pt idx="0">
                  <c:v>5559.294</c:v>
                </c:pt>
                <c:pt idx="1">
                  <c:v>4123.314</c:v>
                </c:pt>
                <c:pt idx="2">
                  <c:v>3836.118</c:v>
                </c:pt>
                <c:pt idx="3">
                  <c:v>3015.558</c:v>
                </c:pt>
                <c:pt idx="4">
                  <c:v>2112.942</c:v>
                </c:pt>
                <c:pt idx="5">
                  <c:v>1866.774</c:v>
                </c:pt>
              </c:numCache>
            </c:numRef>
          </c:val>
        </c:ser>
        <c:ser>
          <c:idx val="5"/>
          <c:order val="3"/>
          <c:tx>
            <c:strRef>
              <c:f>'AS'!$P$16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'AS'!$Q$16:$V$16</c:f>
              <c:numCache>
                <c:ptCount val="6"/>
                <c:pt idx="0">
                  <c:v>5667.423000000001</c:v>
                </c:pt>
                <c:pt idx="1">
                  <c:v>4161.687</c:v>
                </c:pt>
                <c:pt idx="2">
                  <c:v>3952.5569999999993</c:v>
                </c:pt>
                <c:pt idx="3">
                  <c:v>3116.0370000000003</c:v>
                </c:pt>
                <c:pt idx="4">
                  <c:v>2216.778</c:v>
                </c:pt>
                <c:pt idx="5">
                  <c:v>1798.5179999999998</c:v>
                </c:pt>
              </c:numCache>
            </c:numRef>
          </c:val>
        </c:ser>
        <c:ser>
          <c:idx val="4"/>
          <c:order val="4"/>
          <c:tx>
            <c:strRef>
              <c:f>'AS'!$P$15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'AS'!$Q$15:$V$15</c:f>
              <c:numCache>
                <c:ptCount val="6"/>
                <c:pt idx="0">
                  <c:v>5811.806</c:v>
                </c:pt>
                <c:pt idx="1">
                  <c:v>4003.237</c:v>
                </c:pt>
                <c:pt idx="2">
                  <c:v>3820.348</c:v>
                </c:pt>
                <c:pt idx="3">
                  <c:v>2966.866</c:v>
                </c:pt>
                <c:pt idx="4">
                  <c:v>2032.1</c:v>
                </c:pt>
                <c:pt idx="5">
                  <c:v>1686.6430000000003</c:v>
                </c:pt>
              </c:numCache>
            </c:numRef>
          </c:val>
        </c:ser>
        <c:ser>
          <c:idx val="3"/>
          <c:order val="5"/>
          <c:tx>
            <c:strRef>
              <c:f>'AS'!$P$14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'AS'!$Q$14:$V$14</c:f>
              <c:numCache>
                <c:ptCount val="6"/>
                <c:pt idx="0">
                  <c:v>6078.871</c:v>
                </c:pt>
                <c:pt idx="1">
                  <c:v>4107.906</c:v>
                </c:pt>
                <c:pt idx="2">
                  <c:v>3796.7010000000005</c:v>
                </c:pt>
                <c:pt idx="3">
                  <c:v>2987.5679999999998</c:v>
                </c:pt>
                <c:pt idx="4">
                  <c:v>2074.7</c:v>
                </c:pt>
                <c:pt idx="5">
                  <c:v>1701.254</c:v>
                </c:pt>
              </c:numCache>
            </c:numRef>
          </c:val>
        </c:ser>
        <c:ser>
          <c:idx val="2"/>
          <c:order val="6"/>
          <c:tx>
            <c:strRef>
              <c:f>'AS'!$P$13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'AS'!$Q$13:$V$13</c:f>
              <c:numCache>
                <c:ptCount val="6"/>
                <c:pt idx="0">
                  <c:v>5750.1</c:v>
                </c:pt>
                <c:pt idx="1">
                  <c:v>3948.402</c:v>
                </c:pt>
                <c:pt idx="2">
                  <c:v>3430.893</c:v>
                </c:pt>
                <c:pt idx="3">
                  <c:v>2702.547</c:v>
                </c:pt>
                <c:pt idx="4">
                  <c:v>1878.366000000002</c:v>
                </c:pt>
                <c:pt idx="5">
                  <c:v>1456.6919999999989</c:v>
                </c:pt>
              </c:numCache>
            </c:numRef>
          </c:val>
        </c:ser>
        <c:ser>
          <c:idx val="1"/>
          <c:order val="7"/>
          <c:tx>
            <c:strRef>
              <c:f>'AS'!$P$12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'AS'!$Q$12:$V$12</c:f>
              <c:numCache>
                <c:ptCount val="6"/>
                <c:pt idx="0">
                  <c:v>5908.697999999999</c:v>
                </c:pt>
                <c:pt idx="1">
                  <c:v>3939.132</c:v>
                </c:pt>
                <c:pt idx="2">
                  <c:v>3499.3260000000005</c:v>
                </c:pt>
                <c:pt idx="3">
                  <c:v>2619.714</c:v>
                </c:pt>
                <c:pt idx="4">
                  <c:v>1759.224</c:v>
                </c:pt>
                <c:pt idx="5">
                  <c:v>1395.906</c:v>
                </c:pt>
              </c:numCache>
            </c:numRef>
          </c:val>
        </c:ser>
        <c:ser>
          <c:idx val="0"/>
          <c:order val="8"/>
          <c:tx>
            <c:strRef>
              <c:f>'AS'!$P$9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'AS'!$Q$9:$V$9</c:f>
              <c:numCache>
                <c:ptCount val="6"/>
                <c:pt idx="0">
                  <c:v>5578.858</c:v>
                </c:pt>
                <c:pt idx="1">
                  <c:v>3931.41</c:v>
                </c:pt>
                <c:pt idx="2">
                  <c:v>3444.6639999999998</c:v>
                </c:pt>
                <c:pt idx="3">
                  <c:v>2583.498</c:v>
                </c:pt>
                <c:pt idx="4">
                  <c:v>1834.6580000000001</c:v>
                </c:pt>
                <c:pt idx="5">
                  <c:v>1347.912</c:v>
                </c:pt>
              </c:numCache>
            </c:numRef>
          </c:val>
        </c:ser>
        <c:axId val="39714490"/>
        <c:axId val="21886091"/>
      </c:bar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6091"/>
        <c:crosses val="autoZero"/>
        <c:auto val="1"/>
        <c:lblOffset val="100"/>
        <c:noMultiLvlLbl val="0"/>
      </c:catAx>
      <c:valAx>
        <c:axId val="21886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14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25"/>
          <c:y val="0.476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no. students each grade AL French 2002-12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05"/>
          <c:w val="0.86475"/>
          <c:h val="0.9167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'AL'!$T$17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'AL'!$U$17:$Y$17</c:f>
              <c:numCache>
                <c:ptCount val="5"/>
                <c:pt idx="0">
                  <c:v>4574.902</c:v>
                </c:pt>
                <c:pt idx="1">
                  <c:v>3934.728</c:v>
                </c:pt>
                <c:pt idx="2">
                  <c:v>3263.3259999999996</c:v>
                </c:pt>
                <c:pt idx="3">
                  <c:v>2154.732</c:v>
                </c:pt>
                <c:pt idx="4">
                  <c:v>1202.278</c:v>
                </c:pt>
              </c:numCache>
            </c:numRef>
          </c:val>
        </c:ser>
        <c:ser>
          <c:idx val="7"/>
          <c:order val="1"/>
          <c:tx>
            <c:strRef>
              <c:f>'AL'!$T$16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'AL'!$U$16:$Y$16</c:f>
              <c:numCache>
                <c:ptCount val="5"/>
                <c:pt idx="0">
                  <c:v>4876.7339999999995</c:v>
                </c:pt>
                <c:pt idx="1">
                  <c:v>4100.183999999999</c:v>
                </c:pt>
                <c:pt idx="2">
                  <c:v>3106.2</c:v>
                </c:pt>
                <c:pt idx="3">
                  <c:v>2065.623</c:v>
                </c:pt>
                <c:pt idx="4">
                  <c:v>1025.0459999999998</c:v>
                </c:pt>
              </c:numCache>
            </c:numRef>
          </c:val>
        </c:ser>
        <c:ser>
          <c:idx val="6"/>
          <c:order val="2"/>
          <c:tx>
            <c:strRef>
              <c:f>'AL'!$T$15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'AL'!$U$15:$Y$15</c:f>
              <c:numCache>
                <c:ptCount val="5"/>
                <c:pt idx="0">
                  <c:v>5059.766</c:v>
                </c:pt>
                <c:pt idx="1">
                  <c:v>4059.9320000000002</c:v>
                </c:pt>
                <c:pt idx="2">
                  <c:v>2999.502</c:v>
                </c:pt>
                <c:pt idx="3">
                  <c:v>1908.774</c:v>
                </c:pt>
                <c:pt idx="4">
                  <c:v>878.6419999999999</c:v>
                </c:pt>
              </c:numCache>
            </c:numRef>
          </c:val>
        </c:ser>
        <c:ser>
          <c:idx val="5"/>
          <c:order val="3"/>
          <c:tx>
            <c:strRef>
              <c:f>'AL'!$T$14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'AL'!$U$14:$Y$14</c:f>
              <c:numCache>
                <c:ptCount val="5"/>
                <c:pt idx="0">
                  <c:v>4765.236</c:v>
                </c:pt>
                <c:pt idx="1">
                  <c:v>3983.1</c:v>
                </c:pt>
                <c:pt idx="2">
                  <c:v>2896.8</c:v>
                </c:pt>
                <c:pt idx="3">
                  <c:v>1796.016</c:v>
                </c:pt>
                <c:pt idx="4">
                  <c:v>811.1039999999999</c:v>
                </c:pt>
              </c:numCache>
            </c:numRef>
          </c:val>
        </c:ser>
        <c:ser>
          <c:idx val="4"/>
          <c:order val="4"/>
          <c:tx>
            <c:strRef>
              <c:f>'AL'!$T$13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'AL'!$U$13:$Y$13</c:f>
              <c:numCache>
                <c:ptCount val="5"/>
                <c:pt idx="0">
                  <c:v>5083.55</c:v>
                </c:pt>
                <c:pt idx="1">
                  <c:v>4014.1</c:v>
                </c:pt>
                <c:pt idx="2">
                  <c:v>2856.75</c:v>
                </c:pt>
                <c:pt idx="3">
                  <c:v>1728.7</c:v>
                </c:pt>
                <c:pt idx="4">
                  <c:v>776.45</c:v>
                </c:pt>
              </c:numCache>
            </c:numRef>
          </c:val>
        </c:ser>
        <c:ser>
          <c:idx val="3"/>
          <c:order val="5"/>
          <c:tx>
            <c:strRef>
              <c:f>'AL'!$T$12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'AL'!$U$12:$Y$12</c:f>
              <c:numCache>
                <c:ptCount val="5"/>
                <c:pt idx="0">
                  <c:v>5255.151</c:v>
                </c:pt>
                <c:pt idx="1">
                  <c:v>4053.56</c:v>
                </c:pt>
                <c:pt idx="2">
                  <c:v>2634.814</c:v>
                </c:pt>
                <c:pt idx="3">
                  <c:v>1679.3319999999999</c:v>
                </c:pt>
                <c:pt idx="4">
                  <c:v>665.942</c:v>
                </c:pt>
              </c:numCache>
            </c:numRef>
          </c:val>
        </c:ser>
        <c:ser>
          <c:idx val="2"/>
          <c:order val="6"/>
          <c:tx>
            <c:strRef>
              <c:f>'AL'!$T$11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'AL'!$U$11:$Y$11</c:f>
              <c:numCache>
                <c:ptCount val="5"/>
                <c:pt idx="0">
                  <c:v>5552.105</c:v>
                </c:pt>
                <c:pt idx="1">
                  <c:v>4123.145</c:v>
                </c:pt>
                <c:pt idx="2">
                  <c:v>2813.265</c:v>
                </c:pt>
                <c:pt idx="3">
                  <c:v>1577.81</c:v>
                </c:pt>
                <c:pt idx="4">
                  <c:v>640.055</c:v>
                </c:pt>
              </c:numCache>
            </c:numRef>
          </c:val>
        </c:ser>
        <c:ser>
          <c:idx val="1"/>
          <c:order val="7"/>
          <c:tx>
            <c:strRef>
              <c:f>'AL'!$T$10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'AL'!$U$10:$Y$10</c:f>
              <c:numCache>
                <c:ptCount val="5"/>
                <c:pt idx="0">
                  <c:v>5532.5380000000005</c:v>
                </c:pt>
                <c:pt idx="1">
                  <c:v>3955.9080000000004</c:v>
                </c:pt>
                <c:pt idx="2">
                  <c:v>2622.9390000000003</c:v>
                </c:pt>
                <c:pt idx="3">
                  <c:v>1504.965</c:v>
                </c:pt>
                <c:pt idx="4">
                  <c:v>587.6529999999999</c:v>
                </c:pt>
              </c:numCache>
            </c:numRef>
          </c:val>
        </c:ser>
        <c:ser>
          <c:idx val="0"/>
          <c:order val="8"/>
          <c:tx>
            <c:strRef>
              <c:f>'AL'!$T$9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'AL'!$U$9:$Y$9</c:f>
              <c:numCache>
                <c:ptCount val="5"/>
                <c:pt idx="0">
                  <c:v>5415.35</c:v>
                </c:pt>
                <c:pt idx="1">
                  <c:v>3947.25</c:v>
                </c:pt>
                <c:pt idx="2">
                  <c:v>2520.7</c:v>
                </c:pt>
                <c:pt idx="3">
                  <c:v>1329.6</c:v>
                </c:pt>
                <c:pt idx="4">
                  <c:v>512.45</c:v>
                </c:pt>
              </c:numCache>
            </c:numRef>
          </c:val>
        </c:ser>
        <c:ser>
          <c:idx val="9"/>
          <c:order val="9"/>
          <c:tx>
            <c:strRef>
              <c:f>'AL'!$T$8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'AL'!$U$8:$Y$8</c:f>
              <c:numCache>
                <c:ptCount val="5"/>
                <c:pt idx="0">
                  <c:v>5291.596</c:v>
                </c:pt>
                <c:pt idx="1">
                  <c:v>3866.428</c:v>
                </c:pt>
                <c:pt idx="2">
                  <c:v>2375.28</c:v>
                </c:pt>
                <c:pt idx="3">
                  <c:v>1148.0519999999985</c:v>
                </c:pt>
                <c:pt idx="4">
                  <c:v>395.88</c:v>
                </c:pt>
              </c:numCache>
            </c:numRef>
          </c:val>
        </c:ser>
        <c:ser>
          <c:idx val="10"/>
          <c:order val="10"/>
          <c:tx>
            <c:strRef>
              <c:f>'AL'!$T$7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'AL'!$U$7:$Y$7</c:f>
              <c:numCache>
                <c:ptCount val="5"/>
                <c:pt idx="0">
                  <c:v>4929.334</c:v>
                </c:pt>
                <c:pt idx="1">
                  <c:v>3678.2339999999995</c:v>
                </c:pt>
                <c:pt idx="2">
                  <c:v>2314.535</c:v>
                </c:pt>
                <c:pt idx="3">
                  <c:v>1100.968</c:v>
                </c:pt>
                <c:pt idx="4">
                  <c:v>387.8410000000011</c:v>
                </c:pt>
              </c:numCache>
            </c:numRef>
          </c:val>
        </c:ser>
        <c:axId val="62757092"/>
        <c:axId val="27942917"/>
      </c:barChart>
      <c:catAx>
        <c:axId val="6275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42917"/>
        <c:crosses val="autoZero"/>
        <c:auto val="1"/>
        <c:lblOffset val="100"/>
        <c:noMultiLvlLbl val="0"/>
      </c:catAx>
      <c:valAx>
        <c:axId val="27942917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57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"/>
          <c:y val="0.38075"/>
          <c:w val="0.078"/>
          <c:h val="0.5012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AS entries 2002-12</a:t>
            </a:r>
          </a:p>
        </c:rich>
      </c:tx>
      <c:layout>
        <c:manualLayout>
          <c:xMode val="factor"/>
          <c:yMode val="factor"/>
          <c:x val="0.034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575"/>
          <c:w val="0.919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'AL'!$C$6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'AS'!$D$9:$D$19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'AS'!$E$9:$E$19</c:f>
              <c:numCache>
                <c:ptCount val="11"/>
                <c:pt idx="0">
                  <c:v>18721</c:v>
                </c:pt>
                <c:pt idx="1">
                  <c:v>20579</c:v>
                </c:pt>
                <c:pt idx="2">
                  <c:v>18096</c:v>
                </c:pt>
                <c:pt idx="3">
                  <c:v>19122</c:v>
                </c:pt>
                <c:pt idx="4">
                  <c:v>19167</c:v>
                </c:pt>
                <c:pt idx="5">
                  <c:v>20747</c:v>
                </c:pt>
                <c:pt idx="6">
                  <c:v>20321</c:v>
                </c:pt>
                <c:pt idx="7">
                  <c:v>20913</c:v>
                </c:pt>
                <c:pt idx="8">
                  <c:v>20514</c:v>
                </c:pt>
                <c:pt idx="9">
                  <c:v>21663</c:v>
                </c:pt>
                <c:pt idx="10">
                  <c:v>22377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'AS'!$D$9:$D$19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'AS'!$E$24:$E$34</c:f>
              <c:numCache>
                <c:ptCount val="11"/>
                <c:pt idx="0">
                  <c:v>7119</c:v>
                </c:pt>
                <c:pt idx="1">
                  <c:v>7859</c:v>
                </c:pt>
                <c:pt idx="2">
                  <c:v>7001</c:v>
                </c:pt>
                <c:pt idx="3">
                  <c:v>7415</c:v>
                </c:pt>
                <c:pt idx="4">
                  <c:v>7533</c:v>
                </c:pt>
                <c:pt idx="5">
                  <c:v>8179</c:v>
                </c:pt>
                <c:pt idx="6">
                  <c:v>8192</c:v>
                </c:pt>
                <c:pt idx="7">
                  <c:v>8195</c:v>
                </c:pt>
                <c:pt idx="8">
                  <c:v>8333</c:v>
                </c:pt>
                <c:pt idx="9">
                  <c:v>9130</c:v>
                </c:pt>
                <c:pt idx="10">
                  <c:v>9973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'AL'!$C$54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'AS'!$D$9:$D$19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'AS'!$E$39:$E$49</c:f>
              <c:numCache>
                <c:ptCount val="11"/>
                <c:pt idx="0">
                  <c:v>11781</c:v>
                </c:pt>
                <c:pt idx="1">
                  <c:v>11433</c:v>
                </c:pt>
                <c:pt idx="2">
                  <c:v>10250</c:v>
                </c:pt>
                <c:pt idx="3">
                  <c:v>9694</c:v>
                </c:pt>
                <c:pt idx="4">
                  <c:v>9247</c:v>
                </c:pt>
                <c:pt idx="5">
                  <c:v>9131</c:v>
                </c:pt>
                <c:pt idx="6">
                  <c:v>9021</c:v>
                </c:pt>
                <c:pt idx="7">
                  <c:v>8394</c:v>
                </c:pt>
                <c:pt idx="8">
                  <c:v>8278</c:v>
                </c:pt>
                <c:pt idx="9">
                  <c:v>7727</c:v>
                </c:pt>
                <c:pt idx="10">
                  <c:v>7787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'AL'!$C$112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'AS'!$D$9:$D$19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'AS'!$E$88:$E$98</c:f>
              <c:numCache>
                <c:ptCount val="11"/>
                <c:pt idx="0">
                  <c:v>59172</c:v>
                </c:pt>
                <c:pt idx="1">
                  <c:v>58190</c:v>
                </c:pt>
                <c:pt idx="2">
                  <c:v>45534</c:v>
                </c:pt>
                <c:pt idx="3">
                  <c:v>41955</c:v>
                </c:pt>
                <c:pt idx="4">
                  <c:v>38129</c:v>
                </c:pt>
                <c:pt idx="5">
                  <c:v>37323</c:v>
                </c:pt>
                <c:pt idx="6">
                  <c:v>36258</c:v>
                </c:pt>
                <c:pt idx="7">
                  <c:v>35828</c:v>
                </c:pt>
                <c:pt idx="8">
                  <c:v>36700</c:v>
                </c:pt>
                <c:pt idx="9">
                  <c:v>36921</c:v>
                </c:pt>
                <c:pt idx="10">
                  <c:v>38996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'AS'!$C$117</c:f>
              <c:strCache>
                <c:ptCount val="1"/>
                <c:pt idx="0">
                  <c:v>History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'AS'!$E$118:$E$128</c:f>
              <c:numCache>
                <c:ptCount val="11"/>
                <c:pt idx="0">
                  <c:v>70426</c:v>
                </c:pt>
                <c:pt idx="1">
                  <c:v>71678</c:v>
                </c:pt>
                <c:pt idx="2">
                  <c:v>59257</c:v>
                </c:pt>
                <c:pt idx="3">
                  <c:v>58020</c:v>
                </c:pt>
                <c:pt idx="4">
                  <c:v>55736</c:v>
                </c:pt>
                <c:pt idx="5">
                  <c:v>55454</c:v>
                </c:pt>
                <c:pt idx="6">
                  <c:v>54067</c:v>
                </c:pt>
                <c:pt idx="7">
                  <c:v>54139</c:v>
                </c:pt>
                <c:pt idx="8">
                  <c:v>50650</c:v>
                </c:pt>
                <c:pt idx="9">
                  <c:v>50026</c:v>
                </c:pt>
                <c:pt idx="10">
                  <c:v>48226</c:v>
                </c:pt>
              </c:numCache>
            </c:numRef>
          </c:val>
          <c:smooth val="0"/>
        </c:ser>
        <c:marker val="1"/>
        <c:axId val="50159662"/>
        <c:axId val="48783775"/>
      </c:lineChart>
      <c:catAx>
        <c:axId val="5015966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8783775"/>
        <c:crosses val="autoZero"/>
        <c:auto val="1"/>
        <c:lblOffset val="100"/>
        <c:noMultiLvlLbl val="0"/>
      </c:catAx>
      <c:valAx>
        <c:axId val="4878377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50159662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0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June 11 - A* as % of A+A*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25"/>
          <c:w val="0.9922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36"/>
            <c:invertIfNegative val="0"/>
            <c:spPr>
              <a:solidFill>
                <a:srgbClr val="000080"/>
              </a:solidFill>
            </c:spPr>
          </c:dPt>
          <c:cat>
            <c:strRef>
              <c:f>calcs!$N$6:$N$42</c:f>
              <c:strCache>
                <c:ptCount val="37"/>
                <c:pt idx="1">
                  <c:v>Media / Film / TV Studies (1)                          </c:v>
                </c:pt>
                <c:pt idx="2">
                  <c:v>Critical Thinking</c:v>
                </c:pt>
                <c:pt idx="3">
                  <c:v>French                                                      </c:v>
                </c:pt>
                <c:pt idx="4">
                  <c:v>Drama                                                       </c:v>
                </c:pt>
                <c:pt idx="5">
                  <c:v>Religious Studies                                           </c:v>
                </c:pt>
                <c:pt idx="6">
                  <c:v>ICT                                                         </c:v>
                </c:pt>
                <c:pt idx="7">
                  <c:v>German                                                      </c:v>
                </c:pt>
                <c:pt idx="8">
                  <c:v>Spanish</c:v>
                </c:pt>
                <c:pt idx="9">
                  <c:v>Music                                                       </c:v>
                </c:pt>
                <c:pt idx="10">
                  <c:v>Computing</c:v>
                </c:pt>
                <c:pt idx="11">
                  <c:v>Business Studies</c:v>
                </c:pt>
                <c:pt idx="12">
                  <c:v>Geography                                                   </c:v>
                </c:pt>
                <c:pt idx="13">
                  <c:v>Psychology                                                  </c:v>
                </c:pt>
                <c:pt idx="14">
                  <c:v>Economics                                                   </c:v>
                </c:pt>
                <c:pt idx="15">
                  <c:v>Sociology</c:v>
                </c:pt>
                <c:pt idx="16">
                  <c:v>Law                                                         </c:v>
                </c:pt>
                <c:pt idx="17">
                  <c:v>History                                                     </c:v>
                </c:pt>
                <c:pt idx="18">
                  <c:v>Chemistry</c:v>
                </c:pt>
                <c:pt idx="19">
                  <c:v>Political Studies                                           </c:v>
                </c:pt>
                <c:pt idx="20">
                  <c:v>Classical subjects (1)</c:v>
                </c:pt>
                <c:pt idx="21">
                  <c:v>Performing / Expressive Arts                                </c:v>
                </c:pt>
                <c:pt idx="22">
                  <c:v>Communication Studies</c:v>
                </c:pt>
                <c:pt idx="23">
                  <c:v>Physical Education                                          </c:v>
                </c:pt>
                <c:pt idx="24">
                  <c:v>Design and Technology                                       </c:v>
                </c:pt>
                <c:pt idx="25">
                  <c:v>Biology</c:v>
                </c:pt>
                <c:pt idx="26">
                  <c:v>General Studies                                             </c:v>
                </c:pt>
                <c:pt idx="27">
                  <c:v>Physics                                                     </c:v>
                </c:pt>
                <c:pt idx="28">
                  <c:v>English                                                     </c:v>
                </c:pt>
                <c:pt idx="29">
                  <c:v>Mathematics                                                 </c:v>
                </c:pt>
                <c:pt idx="30">
                  <c:v>Art and Design subjects (1)</c:v>
                </c:pt>
                <c:pt idx="31">
                  <c:v>Mathematics (Further)                                       </c:v>
                </c:pt>
                <c:pt idx="34">
                  <c:v>All Subjects</c:v>
                </c:pt>
              </c:strCache>
            </c:strRef>
          </c:cat>
          <c:val>
            <c:numRef>
              <c:f>calcs!$R$6:$R$42</c:f>
              <c:numCache>
                <c:ptCount val="37"/>
                <c:pt idx="1">
                  <c:v>0.13559322033898308</c:v>
                </c:pt>
                <c:pt idx="2">
                  <c:v>0.19014084507042256</c:v>
                </c:pt>
                <c:pt idx="3">
                  <c:v>0.19201995012468828</c:v>
                </c:pt>
                <c:pt idx="4">
                  <c:v>0.19889502762430938</c:v>
                </c:pt>
                <c:pt idx="5">
                  <c:v>0.20146520146520147</c:v>
                </c:pt>
                <c:pt idx="6">
                  <c:v>0.2066115702479339</c:v>
                </c:pt>
                <c:pt idx="7">
                  <c:v>0.21666666666666665</c:v>
                </c:pt>
                <c:pt idx="8">
                  <c:v>0.21957671957671962</c:v>
                </c:pt>
                <c:pt idx="9">
                  <c:v>0.2210526315789474</c:v>
                </c:pt>
                <c:pt idx="10">
                  <c:v>0.22424242424242424</c:v>
                </c:pt>
                <c:pt idx="11">
                  <c:v>0.23170731707317074</c:v>
                </c:pt>
                <c:pt idx="12">
                  <c:v>0.23588039867109634</c:v>
                </c:pt>
                <c:pt idx="13">
                  <c:v>0.23626373626373626</c:v>
                </c:pt>
                <c:pt idx="14">
                  <c:v>0.2443181818181818</c:v>
                </c:pt>
                <c:pt idx="15">
                  <c:v>0.24742268041237114</c:v>
                </c:pt>
                <c:pt idx="16">
                  <c:v>0.2554347826086957</c:v>
                </c:pt>
                <c:pt idx="17">
                  <c:v>0.26277372262773724</c:v>
                </c:pt>
                <c:pt idx="18">
                  <c:v>0.2740524781341108</c:v>
                </c:pt>
                <c:pt idx="19">
                  <c:v>0.275</c:v>
                </c:pt>
                <c:pt idx="20">
                  <c:v>0.27692307692307694</c:v>
                </c:pt>
                <c:pt idx="21">
                  <c:v>0.27976190476190477</c:v>
                </c:pt>
                <c:pt idx="22">
                  <c:v>0.2849740932642487</c:v>
                </c:pt>
                <c:pt idx="23">
                  <c:v>0.2894736842105263</c:v>
                </c:pt>
                <c:pt idx="24">
                  <c:v>0.29775280898876405</c:v>
                </c:pt>
                <c:pt idx="25">
                  <c:v>0.3109540636042403</c:v>
                </c:pt>
                <c:pt idx="26">
                  <c:v>0.3125</c:v>
                </c:pt>
                <c:pt idx="27">
                  <c:v>0.3151515151515152</c:v>
                </c:pt>
                <c:pt idx="28">
                  <c:v>0.3183856502242153</c:v>
                </c:pt>
                <c:pt idx="29">
                  <c:v>0.3982102908277405</c:v>
                </c:pt>
                <c:pt idx="30">
                  <c:v>0.4551282051282051</c:v>
                </c:pt>
                <c:pt idx="31">
                  <c:v>0.47660311958405543</c:v>
                </c:pt>
                <c:pt idx="34">
                  <c:v>0.3037037037037037</c:v>
                </c:pt>
              </c:numCache>
            </c:numRef>
          </c:val>
        </c:ser>
        <c:axId val="36400792"/>
        <c:axId val="59171673"/>
      </c:bar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14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9171673"/>
        <c:crosses val="autoZero"/>
        <c:auto val="1"/>
        <c:lblOffset val="100"/>
        <c:tickLblSkip val="1"/>
        <c:noMultiLvlLbl val="0"/>
      </c:catAx>
      <c:valAx>
        <c:axId val="59171673"/>
        <c:scaling>
          <c:orientation val="minMax"/>
          <c:max val="0.5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400792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</xdr:row>
      <xdr:rowOff>19050</xdr:rowOff>
    </xdr:from>
    <xdr:to>
      <xdr:col>12</xdr:col>
      <xdr:colOff>304800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476250"/>
          <a:ext cx="3305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2001 was first year of Curriculum 2000; not all schools cashed in AS levels - hence apparent lower nos. but AL in 2002 higher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12</xdr:col>
      <xdr:colOff>352425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59531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12</xdr:col>
      <xdr:colOff>361950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0" y="5248275"/>
        <a:ext cx="59626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76200</xdr:colOff>
      <xdr:row>0</xdr:row>
      <xdr:rowOff>76200</xdr:rowOff>
    </xdr:from>
    <xdr:to>
      <xdr:col>38</xdr:col>
      <xdr:colOff>314325</xdr:colOff>
      <xdr:row>25</xdr:row>
      <xdr:rowOff>152400</xdr:rowOff>
    </xdr:to>
    <xdr:graphicFrame>
      <xdr:nvGraphicFramePr>
        <xdr:cNvPr id="3" name="Chart 3"/>
        <xdr:cNvGraphicFramePr/>
      </xdr:nvGraphicFramePr>
      <xdr:xfrm>
        <a:off x="12211050" y="76200"/>
        <a:ext cx="58388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76200</xdr:colOff>
      <xdr:row>26</xdr:row>
      <xdr:rowOff>104775</xdr:rowOff>
    </xdr:from>
    <xdr:to>
      <xdr:col>38</xdr:col>
      <xdr:colOff>333375</xdr:colOff>
      <xdr:row>55</xdr:row>
      <xdr:rowOff>66675</xdr:rowOff>
    </xdr:to>
    <xdr:graphicFrame>
      <xdr:nvGraphicFramePr>
        <xdr:cNvPr id="4" name="Chart 4"/>
        <xdr:cNvGraphicFramePr/>
      </xdr:nvGraphicFramePr>
      <xdr:xfrm>
        <a:off x="12211050" y="4314825"/>
        <a:ext cx="5857875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</xdr:colOff>
      <xdr:row>0</xdr:row>
      <xdr:rowOff>76200</xdr:rowOff>
    </xdr:from>
    <xdr:to>
      <xdr:col>25</xdr:col>
      <xdr:colOff>390525</xdr:colOff>
      <xdr:row>25</xdr:row>
      <xdr:rowOff>114300</xdr:rowOff>
    </xdr:to>
    <xdr:graphicFrame>
      <xdr:nvGraphicFramePr>
        <xdr:cNvPr id="5" name="Chart 6"/>
        <xdr:cNvGraphicFramePr/>
      </xdr:nvGraphicFramePr>
      <xdr:xfrm>
        <a:off x="6096000" y="76200"/>
        <a:ext cx="5962650" cy="4086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39</xdr:col>
      <xdr:colOff>66675</xdr:colOff>
      <xdr:row>26</xdr:row>
      <xdr:rowOff>66675</xdr:rowOff>
    </xdr:from>
    <xdr:to>
      <xdr:col>51</xdr:col>
      <xdr:colOff>447675</xdr:colOff>
      <xdr:row>55</xdr:row>
      <xdr:rowOff>76200</xdr:rowOff>
    </xdr:to>
    <xdr:graphicFrame>
      <xdr:nvGraphicFramePr>
        <xdr:cNvPr id="6" name="Chart 7"/>
        <xdr:cNvGraphicFramePr/>
      </xdr:nvGraphicFramePr>
      <xdr:xfrm>
        <a:off x="18268950" y="4276725"/>
        <a:ext cx="5981700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39</xdr:col>
      <xdr:colOff>76200</xdr:colOff>
      <xdr:row>0</xdr:row>
      <xdr:rowOff>152400</xdr:rowOff>
    </xdr:from>
    <xdr:to>
      <xdr:col>51</xdr:col>
      <xdr:colOff>428625</xdr:colOff>
      <xdr:row>25</xdr:row>
      <xdr:rowOff>142875</xdr:rowOff>
    </xdr:to>
    <xdr:graphicFrame>
      <xdr:nvGraphicFramePr>
        <xdr:cNvPr id="7" name="Chart 8"/>
        <xdr:cNvGraphicFramePr/>
      </xdr:nvGraphicFramePr>
      <xdr:xfrm>
        <a:off x="18278475" y="152400"/>
        <a:ext cx="5953125" cy="4038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66675</xdr:colOff>
      <xdr:row>26</xdr:row>
      <xdr:rowOff>47625</xdr:rowOff>
    </xdr:from>
    <xdr:to>
      <xdr:col>25</xdr:col>
      <xdr:colOff>381000</xdr:colOff>
      <xdr:row>55</xdr:row>
      <xdr:rowOff>66675</xdr:rowOff>
    </xdr:to>
    <xdr:graphicFrame>
      <xdr:nvGraphicFramePr>
        <xdr:cNvPr id="8" name="Chart 9"/>
        <xdr:cNvGraphicFramePr/>
      </xdr:nvGraphicFramePr>
      <xdr:xfrm>
        <a:off x="6134100" y="4257675"/>
        <a:ext cx="5915025" cy="4714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52</xdr:col>
      <xdr:colOff>390525</xdr:colOff>
      <xdr:row>1</xdr:row>
      <xdr:rowOff>0</xdr:rowOff>
    </xdr:from>
    <xdr:to>
      <xdr:col>65</xdr:col>
      <xdr:colOff>161925</xdr:colOff>
      <xdr:row>26</xdr:row>
      <xdr:rowOff>76200</xdr:rowOff>
    </xdr:to>
    <xdr:graphicFrame>
      <xdr:nvGraphicFramePr>
        <xdr:cNvPr id="9" name="Chart 12"/>
        <xdr:cNvGraphicFramePr/>
      </xdr:nvGraphicFramePr>
      <xdr:xfrm>
        <a:off x="24660225" y="161925"/>
        <a:ext cx="5838825" cy="4124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52</xdr:col>
      <xdr:colOff>419100</xdr:colOff>
      <xdr:row>27</xdr:row>
      <xdr:rowOff>38100</xdr:rowOff>
    </xdr:from>
    <xdr:to>
      <xdr:col>65</xdr:col>
      <xdr:colOff>190500</xdr:colOff>
      <xdr:row>52</xdr:row>
      <xdr:rowOff>114300</xdr:rowOff>
    </xdr:to>
    <xdr:graphicFrame>
      <xdr:nvGraphicFramePr>
        <xdr:cNvPr id="10" name="Chart 13"/>
        <xdr:cNvGraphicFramePr/>
      </xdr:nvGraphicFramePr>
      <xdr:xfrm>
        <a:off x="24688800" y="4410075"/>
        <a:ext cx="5838825" cy="4124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19050</xdr:colOff>
      <xdr:row>93</xdr:row>
      <xdr:rowOff>19050</xdr:rowOff>
    </xdr:from>
    <xdr:to>
      <xdr:col>66</xdr:col>
      <xdr:colOff>342900</xdr:colOff>
      <xdr:row>93</xdr:row>
      <xdr:rowOff>161925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24203025" y="16306800"/>
          <a:ext cx="49053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formulae hidden behind this box</a:t>
          </a:r>
        </a:p>
      </xdr:txBody>
    </xdr:sp>
    <xdr:clientData/>
  </xdr:twoCellAnchor>
  <xdr:twoCellAnchor>
    <xdr:from>
      <xdr:col>73</xdr:col>
      <xdr:colOff>38100</xdr:colOff>
      <xdr:row>0</xdr:row>
      <xdr:rowOff>85725</xdr:rowOff>
    </xdr:from>
    <xdr:to>
      <xdr:col>86</xdr:col>
      <xdr:colOff>361950</xdr:colOff>
      <xdr:row>2</xdr:row>
      <xdr:rowOff>85725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31194375" y="85725"/>
          <a:ext cx="57531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formual used: =INDIRECT("'A Level UK non-cum'!"&amp;D$1&amp;$A6); =INDIRECT("'A Level UK non-cum'!"&amp;E$1&amp;$B6)
formulae hidden behind this box</a:t>
          </a:r>
        </a:p>
      </xdr:txBody>
    </xdr:sp>
    <xdr:clientData/>
  </xdr:twoCellAnchor>
  <xdr:twoCellAnchor>
    <xdr:from>
      <xdr:col>74</xdr:col>
      <xdr:colOff>19050</xdr:colOff>
      <xdr:row>93</xdr:row>
      <xdr:rowOff>19050</xdr:rowOff>
    </xdr:from>
    <xdr:to>
      <xdr:col>84</xdr:col>
      <xdr:colOff>342900</xdr:colOff>
      <xdr:row>93</xdr:row>
      <xdr:rowOff>161925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1232475" y="16306800"/>
          <a:ext cx="5114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formulae hidden behind this box</a:t>
          </a:r>
        </a:p>
      </xdr:txBody>
    </xdr:sp>
    <xdr:clientData/>
  </xdr:twoCellAnchor>
  <xdr:twoCellAnchor>
    <xdr:from>
      <xdr:col>36</xdr:col>
      <xdr:colOff>314325</xdr:colOff>
      <xdr:row>22</xdr:row>
      <xdr:rowOff>0</xdr:rowOff>
    </xdr:from>
    <xdr:to>
      <xdr:col>39</xdr:col>
      <xdr:colOff>219075</xdr:colOff>
      <xdr:row>26</xdr:row>
      <xdr:rowOff>123825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6487775" y="4210050"/>
          <a:ext cx="12954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figures need re-copying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123825</xdr:rowOff>
    </xdr:from>
    <xdr:to>
      <xdr:col>4</xdr:col>
      <xdr:colOff>304800</xdr:colOff>
      <xdr:row>19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2876550"/>
          <a:ext cx="2190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sheet copied from JCQ download Alevel.xls, and then non-cum sheet
formual used: =INDIRECT("'A Level UK non-cum'!"&amp;F$21&amp;$B22)</a:t>
          </a:r>
        </a:p>
      </xdr:txBody>
    </xdr:sp>
    <xdr:clientData/>
  </xdr:twoCellAnchor>
  <xdr:twoCellAnchor>
    <xdr:from>
      <xdr:col>17</xdr:col>
      <xdr:colOff>0</xdr:colOff>
      <xdr:row>17</xdr:row>
      <xdr:rowOff>38100</xdr:rowOff>
    </xdr:from>
    <xdr:to>
      <xdr:col>17</xdr:col>
      <xdr:colOff>0</xdr:colOff>
      <xdr:row>18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62850" y="2790825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type in 2011 numbers here</a:t>
          </a:r>
        </a:p>
      </xdr:txBody>
    </xdr:sp>
    <xdr:clientData/>
  </xdr:twoCellAnchor>
  <xdr:twoCellAnchor>
    <xdr:from>
      <xdr:col>17</xdr:col>
      <xdr:colOff>0</xdr:colOff>
      <xdr:row>19</xdr:row>
      <xdr:rowOff>76200</xdr:rowOff>
    </xdr:from>
    <xdr:to>
      <xdr:col>17</xdr:col>
      <xdr:colOff>0</xdr:colOff>
      <xdr:row>20</xdr:row>
      <xdr:rowOff>95250</xdr:rowOff>
    </xdr:to>
    <xdr:sp>
      <xdr:nvSpPr>
        <xdr:cNvPr id="3" name="Line 3"/>
        <xdr:cNvSpPr>
          <a:spLocks/>
        </xdr:cNvSpPr>
      </xdr:nvSpPr>
      <xdr:spPr>
        <a:xfrm>
          <a:off x="7562850" y="3152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jbwork\exam12\national\JCQ%20GCE%20Results%2016.08.12\A-Level-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evel UK cum"/>
      <sheetName val="A Level UK non-cum"/>
    </sheetNames>
    <sheetDataSet>
      <sheetData sheetId="0">
        <row r="12">
          <cell r="C12">
            <v>11960</v>
          </cell>
          <cell r="D12">
            <v>3</v>
          </cell>
          <cell r="E12">
            <v>12</v>
          </cell>
          <cell r="F12">
            <v>26.1</v>
          </cell>
          <cell r="G12">
            <v>50.7</v>
          </cell>
          <cell r="H12">
            <v>76.5</v>
          </cell>
          <cell r="I12">
            <v>92.4</v>
          </cell>
          <cell r="J12">
            <v>98.2</v>
          </cell>
          <cell r="K12">
            <v>100</v>
          </cell>
        </row>
        <row r="13">
          <cell r="C13">
            <v>12233</v>
          </cell>
          <cell r="D13">
            <v>3</v>
          </cell>
          <cell r="E13">
            <v>12.1</v>
          </cell>
          <cell r="F13">
            <v>26.4</v>
          </cell>
          <cell r="G13">
            <v>51.5</v>
          </cell>
          <cell r="H13">
            <v>75.4</v>
          </cell>
          <cell r="I13">
            <v>91.3</v>
          </cell>
          <cell r="J13">
            <v>98.1</v>
          </cell>
          <cell r="K13">
            <v>100</v>
          </cell>
        </row>
        <row r="14">
          <cell r="C14">
            <v>34523</v>
          </cell>
          <cell r="D14">
            <v>7.4</v>
          </cell>
          <cell r="E14">
            <v>13.5</v>
          </cell>
          <cell r="F14">
            <v>31.6</v>
          </cell>
          <cell r="G14">
            <v>60.7</v>
          </cell>
          <cell r="H14">
            <v>84.5</v>
          </cell>
          <cell r="I14">
            <v>95.8</v>
          </cell>
          <cell r="J14">
            <v>99.2</v>
          </cell>
          <cell r="K14">
            <v>100</v>
          </cell>
        </row>
        <row r="15">
          <cell r="C15">
            <v>33726</v>
          </cell>
          <cell r="D15">
            <v>7.2</v>
          </cell>
          <cell r="E15">
            <v>15</v>
          </cell>
          <cell r="F15">
            <v>32.9</v>
          </cell>
          <cell r="G15">
            <v>60.2</v>
          </cell>
          <cell r="H15">
            <v>83.3</v>
          </cell>
          <cell r="I15">
            <v>95.3</v>
          </cell>
          <cell r="J15">
            <v>99.1</v>
          </cell>
          <cell r="K15">
            <v>100</v>
          </cell>
        </row>
        <row r="16">
          <cell r="C16">
            <v>46483</v>
          </cell>
          <cell r="D16">
            <v>5.4</v>
          </cell>
          <cell r="E16">
            <v>13.1</v>
          </cell>
          <cell r="F16">
            <v>30.2</v>
          </cell>
          <cell r="G16">
            <v>58.1</v>
          </cell>
          <cell r="H16">
            <v>82.5</v>
          </cell>
          <cell r="I16">
            <v>94.9</v>
          </cell>
          <cell r="J16">
            <v>98.9</v>
          </cell>
          <cell r="K16">
            <v>100</v>
          </cell>
        </row>
        <row r="17">
          <cell r="C17">
            <v>45959</v>
          </cell>
          <cell r="D17">
            <v>5.3</v>
          </cell>
          <cell r="E17">
            <v>14.2</v>
          </cell>
          <cell r="F17">
            <v>31.2</v>
          </cell>
          <cell r="G17">
            <v>57.8</v>
          </cell>
          <cell r="H17">
            <v>81.2</v>
          </cell>
          <cell r="I17">
            <v>94.2</v>
          </cell>
          <cell r="J17">
            <v>98.8</v>
          </cell>
          <cell r="K17">
            <v>100</v>
          </cell>
        </row>
        <row r="19">
          <cell r="C19">
            <v>27410</v>
          </cell>
          <cell r="D19">
            <v>6.9</v>
          </cell>
          <cell r="E19">
            <v>7.4</v>
          </cell>
          <cell r="F19">
            <v>27</v>
          </cell>
          <cell r="G19">
            <v>50.4</v>
          </cell>
          <cell r="H19">
            <v>72</v>
          </cell>
          <cell r="I19">
            <v>87.8</v>
          </cell>
          <cell r="J19">
            <v>96.9</v>
          </cell>
          <cell r="K19">
            <v>100</v>
          </cell>
        </row>
        <row r="20">
          <cell r="C20">
            <v>26942</v>
          </cell>
          <cell r="D20">
            <v>6.7</v>
          </cell>
          <cell r="E20">
            <v>8.1</v>
          </cell>
          <cell r="F20">
            <v>26.5</v>
          </cell>
          <cell r="G20">
            <v>49.9</v>
          </cell>
          <cell r="H20">
            <v>71.6</v>
          </cell>
          <cell r="I20">
            <v>87.6</v>
          </cell>
          <cell r="J20">
            <v>96.9</v>
          </cell>
          <cell r="K20">
            <v>100</v>
          </cell>
        </row>
        <row r="21">
          <cell r="C21">
            <v>35664</v>
          </cell>
          <cell r="D21">
            <v>7.7</v>
          </cell>
          <cell r="E21">
            <v>8.3</v>
          </cell>
          <cell r="F21">
            <v>29.8</v>
          </cell>
          <cell r="G21">
            <v>54.6</v>
          </cell>
          <cell r="H21">
            <v>75</v>
          </cell>
          <cell r="I21">
            <v>89.5</v>
          </cell>
          <cell r="J21">
            <v>97.6</v>
          </cell>
          <cell r="K21">
            <v>100</v>
          </cell>
        </row>
        <row r="22">
          <cell r="C22">
            <v>35099</v>
          </cell>
          <cell r="D22">
            <v>7.5</v>
          </cell>
          <cell r="E22">
            <v>9.3</v>
          </cell>
          <cell r="F22">
            <v>29.7</v>
          </cell>
          <cell r="G22">
            <v>53.7</v>
          </cell>
          <cell r="H22">
            <v>74.5</v>
          </cell>
          <cell r="I22">
            <v>89</v>
          </cell>
          <cell r="J22">
            <v>97.4</v>
          </cell>
          <cell r="K22">
            <v>100</v>
          </cell>
        </row>
        <row r="23">
          <cell r="C23">
            <v>63074</v>
          </cell>
          <cell r="D23">
            <v>7.3</v>
          </cell>
          <cell r="E23">
            <v>7.9</v>
          </cell>
          <cell r="F23">
            <v>28.6</v>
          </cell>
          <cell r="G23">
            <v>52.8</v>
          </cell>
          <cell r="H23">
            <v>73.7</v>
          </cell>
          <cell r="I23">
            <v>88.8</v>
          </cell>
          <cell r="J23">
            <v>97.3</v>
          </cell>
          <cell r="K23">
            <v>100</v>
          </cell>
        </row>
        <row r="24">
          <cell r="C24">
            <v>62041</v>
          </cell>
          <cell r="D24">
            <v>7.2</v>
          </cell>
          <cell r="E24">
            <v>8.8</v>
          </cell>
          <cell r="F24">
            <v>28.3</v>
          </cell>
          <cell r="G24">
            <v>52.1</v>
          </cell>
          <cell r="H24">
            <v>73.3</v>
          </cell>
          <cell r="I24">
            <v>88.3</v>
          </cell>
          <cell r="J24">
            <v>97.1</v>
          </cell>
          <cell r="K24">
            <v>100</v>
          </cell>
        </row>
        <row r="26">
          <cell r="C26">
            <v>16675</v>
          </cell>
          <cell r="D26">
            <v>4.2</v>
          </cell>
          <cell r="E26">
            <v>2.7</v>
          </cell>
          <cell r="F26">
            <v>14</v>
          </cell>
          <cell r="G26">
            <v>42.1</v>
          </cell>
          <cell r="H26">
            <v>72.2</v>
          </cell>
          <cell r="I26">
            <v>91.2</v>
          </cell>
          <cell r="J26">
            <v>98</v>
          </cell>
          <cell r="K26">
            <v>100</v>
          </cell>
        </row>
        <row r="27">
          <cell r="C27">
            <v>17648</v>
          </cell>
          <cell r="D27">
            <v>4.4</v>
          </cell>
          <cell r="E27">
            <v>3.2</v>
          </cell>
          <cell r="F27">
            <v>14.9</v>
          </cell>
          <cell r="G27">
            <v>42.2</v>
          </cell>
          <cell r="H27">
            <v>72.4</v>
          </cell>
          <cell r="I27">
            <v>91.1</v>
          </cell>
          <cell r="J27">
            <v>98.1</v>
          </cell>
          <cell r="K27">
            <v>100</v>
          </cell>
        </row>
        <row r="28">
          <cell r="C28">
            <v>11892</v>
          </cell>
          <cell r="D28">
            <v>2.6</v>
          </cell>
          <cell r="E28">
            <v>4</v>
          </cell>
          <cell r="F28">
            <v>17.4</v>
          </cell>
          <cell r="G28">
            <v>45</v>
          </cell>
          <cell r="H28">
            <v>73.7</v>
          </cell>
          <cell r="I28">
            <v>91.5</v>
          </cell>
          <cell r="J28">
            <v>98.1</v>
          </cell>
          <cell r="K28">
            <v>100</v>
          </cell>
        </row>
        <row r="29">
          <cell r="C29">
            <v>12100</v>
          </cell>
          <cell r="D29">
            <v>2.6</v>
          </cell>
          <cell r="E29">
            <v>4.7</v>
          </cell>
          <cell r="F29">
            <v>18.5</v>
          </cell>
          <cell r="G29">
            <v>45.3</v>
          </cell>
          <cell r="H29">
            <v>73.5</v>
          </cell>
          <cell r="I29">
            <v>91.6</v>
          </cell>
          <cell r="J29">
            <v>98.2</v>
          </cell>
          <cell r="K29">
            <v>100</v>
          </cell>
        </row>
        <row r="30">
          <cell r="C30">
            <v>28567</v>
          </cell>
          <cell r="D30">
            <v>3.3</v>
          </cell>
          <cell r="E30">
            <v>3.3</v>
          </cell>
          <cell r="F30">
            <v>15.5</v>
          </cell>
          <cell r="G30">
            <v>43.3</v>
          </cell>
          <cell r="H30">
            <v>72.8</v>
          </cell>
          <cell r="I30">
            <v>91.3</v>
          </cell>
          <cell r="J30">
            <v>98.1</v>
          </cell>
          <cell r="K30">
            <v>100</v>
          </cell>
        </row>
        <row r="31">
          <cell r="C31">
            <v>29748</v>
          </cell>
          <cell r="D31">
            <v>3.4</v>
          </cell>
          <cell r="E31">
            <v>3.8</v>
          </cell>
          <cell r="F31">
            <v>16.4</v>
          </cell>
          <cell r="G31">
            <v>43.5</v>
          </cell>
          <cell r="H31">
            <v>72.8</v>
          </cell>
          <cell r="I31">
            <v>91.3</v>
          </cell>
          <cell r="J31">
            <v>98.1</v>
          </cell>
          <cell r="K31">
            <v>100</v>
          </cell>
        </row>
        <row r="33">
          <cell r="C33">
            <v>25974</v>
          </cell>
          <cell r="D33">
            <v>6.6</v>
          </cell>
          <cell r="E33">
            <v>9.4</v>
          </cell>
          <cell r="F33">
            <v>33.7</v>
          </cell>
          <cell r="G33">
            <v>58.9</v>
          </cell>
          <cell r="H33">
            <v>77.4</v>
          </cell>
          <cell r="I33">
            <v>89.9</v>
          </cell>
          <cell r="J33">
            <v>97.4</v>
          </cell>
          <cell r="K33">
            <v>100</v>
          </cell>
        </row>
        <row r="34">
          <cell r="C34">
            <v>25329</v>
          </cell>
          <cell r="D34">
            <v>6.3</v>
          </cell>
          <cell r="E34">
            <v>10</v>
          </cell>
          <cell r="F34">
            <v>34.5</v>
          </cell>
          <cell r="G34">
            <v>58.8</v>
          </cell>
          <cell r="H34">
            <v>77.5</v>
          </cell>
          <cell r="I34">
            <v>90</v>
          </cell>
          <cell r="J34">
            <v>97.3</v>
          </cell>
          <cell r="K34">
            <v>100</v>
          </cell>
        </row>
        <row r="35">
          <cell r="C35">
            <v>23260</v>
          </cell>
          <cell r="D35">
            <v>5</v>
          </cell>
          <cell r="E35">
            <v>8.1</v>
          </cell>
          <cell r="F35">
            <v>35.1</v>
          </cell>
          <cell r="G35">
            <v>62.6</v>
          </cell>
          <cell r="H35">
            <v>81</v>
          </cell>
          <cell r="I35">
            <v>92.2</v>
          </cell>
          <cell r="J35">
            <v>98</v>
          </cell>
          <cell r="K35">
            <v>100</v>
          </cell>
        </row>
        <row r="36">
          <cell r="C36">
            <v>22753</v>
          </cell>
          <cell r="D36">
            <v>4.9</v>
          </cell>
          <cell r="E36">
            <v>8.7</v>
          </cell>
          <cell r="F36">
            <v>34</v>
          </cell>
          <cell r="G36">
            <v>60.2</v>
          </cell>
          <cell r="H36">
            <v>79</v>
          </cell>
          <cell r="I36">
            <v>91.3</v>
          </cell>
          <cell r="J36">
            <v>97.8</v>
          </cell>
          <cell r="K36">
            <v>100</v>
          </cell>
        </row>
        <row r="37">
          <cell r="C37">
            <v>49234</v>
          </cell>
          <cell r="D37">
            <v>5.7</v>
          </cell>
          <cell r="E37">
            <v>8.8</v>
          </cell>
          <cell r="F37">
            <v>34.4</v>
          </cell>
          <cell r="G37">
            <v>60.7</v>
          </cell>
          <cell r="H37">
            <v>79.1</v>
          </cell>
          <cell r="I37">
            <v>91</v>
          </cell>
          <cell r="J37">
            <v>97.7</v>
          </cell>
          <cell r="K37">
            <v>100</v>
          </cell>
        </row>
        <row r="38">
          <cell r="C38">
            <v>48082</v>
          </cell>
          <cell r="D38">
            <v>5.5</v>
          </cell>
          <cell r="E38">
            <v>9.4</v>
          </cell>
          <cell r="F38">
            <v>34.3</v>
          </cell>
          <cell r="G38">
            <v>59.5</v>
          </cell>
          <cell r="H38">
            <v>78.2</v>
          </cell>
          <cell r="I38">
            <v>90.6</v>
          </cell>
          <cell r="J38">
            <v>97.5</v>
          </cell>
          <cell r="K38">
            <v>100</v>
          </cell>
        </row>
        <row r="40">
          <cell r="C40">
            <v>2944</v>
          </cell>
          <cell r="D40">
            <v>0.7</v>
          </cell>
          <cell r="E40">
            <v>10.1</v>
          </cell>
          <cell r="F40">
            <v>35.1</v>
          </cell>
          <cell r="G40">
            <v>61.9</v>
          </cell>
          <cell r="H40">
            <v>83.2</v>
          </cell>
          <cell r="I40">
            <v>95.1</v>
          </cell>
          <cell r="J40">
            <v>98.9</v>
          </cell>
          <cell r="K40">
            <v>100</v>
          </cell>
        </row>
        <row r="41">
          <cell r="C41">
            <v>2746</v>
          </cell>
          <cell r="D41">
            <v>0.7</v>
          </cell>
          <cell r="E41">
            <v>9.9</v>
          </cell>
          <cell r="F41">
            <v>35.9</v>
          </cell>
          <cell r="G41">
            <v>63.3</v>
          </cell>
          <cell r="H41">
            <v>84.5</v>
          </cell>
          <cell r="I41">
            <v>95.6</v>
          </cell>
          <cell r="J41">
            <v>99</v>
          </cell>
          <cell r="K41">
            <v>100</v>
          </cell>
        </row>
        <row r="42">
          <cell r="C42">
            <v>3691</v>
          </cell>
          <cell r="D42">
            <v>0.8</v>
          </cell>
          <cell r="E42">
            <v>11.1</v>
          </cell>
          <cell r="F42">
            <v>38.7</v>
          </cell>
          <cell r="G42">
            <v>69.6</v>
          </cell>
          <cell r="H42">
            <v>88.2</v>
          </cell>
          <cell r="I42">
            <v>96.9</v>
          </cell>
          <cell r="J42">
            <v>99.3</v>
          </cell>
          <cell r="K42">
            <v>100</v>
          </cell>
        </row>
        <row r="43">
          <cell r="C43">
            <v>3429</v>
          </cell>
          <cell r="D43">
            <v>0.7</v>
          </cell>
          <cell r="E43">
            <v>11.5</v>
          </cell>
          <cell r="F43">
            <v>41.5</v>
          </cell>
          <cell r="G43">
            <v>70.2</v>
          </cell>
          <cell r="H43">
            <v>88.2</v>
          </cell>
          <cell r="I43">
            <v>96.4</v>
          </cell>
          <cell r="J43">
            <v>99.1</v>
          </cell>
          <cell r="K43">
            <v>100</v>
          </cell>
        </row>
        <row r="44">
          <cell r="C44">
            <v>6635</v>
          </cell>
          <cell r="D44">
            <v>0.8</v>
          </cell>
          <cell r="E44">
            <v>10.7</v>
          </cell>
          <cell r="F44">
            <v>37.1</v>
          </cell>
          <cell r="G44">
            <v>66.2</v>
          </cell>
          <cell r="H44">
            <v>85.9</v>
          </cell>
          <cell r="I44">
            <v>96.1</v>
          </cell>
          <cell r="J44">
            <v>99.1</v>
          </cell>
          <cell r="K44">
            <v>100</v>
          </cell>
        </row>
        <row r="45">
          <cell r="C45">
            <v>6175</v>
          </cell>
          <cell r="D45">
            <v>0.7</v>
          </cell>
          <cell r="E45">
            <v>10.8</v>
          </cell>
          <cell r="F45">
            <v>39</v>
          </cell>
          <cell r="G45">
            <v>67.1</v>
          </cell>
          <cell r="H45">
            <v>86.5</v>
          </cell>
          <cell r="I45">
            <v>96.1</v>
          </cell>
          <cell r="J45">
            <v>99</v>
          </cell>
          <cell r="K45">
            <v>100</v>
          </cell>
        </row>
        <row r="47">
          <cell r="C47">
            <v>568</v>
          </cell>
          <cell r="D47">
            <v>0.1</v>
          </cell>
          <cell r="E47">
            <v>5.3</v>
          </cell>
          <cell r="F47">
            <v>14.8</v>
          </cell>
          <cell r="G47">
            <v>45.6</v>
          </cell>
          <cell r="H47">
            <v>75.9</v>
          </cell>
          <cell r="I47">
            <v>95.4</v>
          </cell>
          <cell r="J47">
            <v>99.5</v>
          </cell>
          <cell r="K47">
            <v>100</v>
          </cell>
        </row>
        <row r="48">
          <cell r="C48">
            <v>569</v>
          </cell>
          <cell r="D48">
            <v>0.1</v>
          </cell>
          <cell r="E48">
            <v>6.9</v>
          </cell>
          <cell r="F48">
            <v>18.3</v>
          </cell>
          <cell r="G48">
            <v>45.7</v>
          </cell>
          <cell r="H48">
            <v>75.7</v>
          </cell>
          <cell r="I48">
            <v>92.6</v>
          </cell>
          <cell r="J48">
            <v>98.2</v>
          </cell>
          <cell r="K48">
            <v>100</v>
          </cell>
        </row>
        <row r="49">
          <cell r="C49">
            <v>1550</v>
          </cell>
          <cell r="D49">
            <v>0.3</v>
          </cell>
          <cell r="E49">
            <v>5.5</v>
          </cell>
          <cell r="F49">
            <v>18.5</v>
          </cell>
          <cell r="G49">
            <v>52.6</v>
          </cell>
          <cell r="H49">
            <v>84.3</v>
          </cell>
          <cell r="I49">
            <v>97.8</v>
          </cell>
          <cell r="J49">
            <v>99.7</v>
          </cell>
          <cell r="K49">
            <v>100</v>
          </cell>
        </row>
        <row r="50">
          <cell r="C50">
            <v>1463</v>
          </cell>
          <cell r="D50">
            <v>0.3</v>
          </cell>
          <cell r="E50">
            <v>5</v>
          </cell>
          <cell r="F50">
            <v>19.8</v>
          </cell>
          <cell r="G50">
            <v>51.6</v>
          </cell>
          <cell r="H50">
            <v>81.3</v>
          </cell>
          <cell r="I50">
            <v>96.2</v>
          </cell>
          <cell r="J50">
            <v>99.2</v>
          </cell>
          <cell r="K50">
            <v>100</v>
          </cell>
        </row>
        <row r="51">
          <cell r="C51">
            <v>2118</v>
          </cell>
          <cell r="D51">
            <v>0.2</v>
          </cell>
          <cell r="E51">
            <v>5.4</v>
          </cell>
          <cell r="F51">
            <v>17.5</v>
          </cell>
          <cell r="G51">
            <v>50.7</v>
          </cell>
          <cell r="H51">
            <v>82</v>
          </cell>
          <cell r="I51">
            <v>97.2</v>
          </cell>
          <cell r="J51">
            <v>99.6</v>
          </cell>
          <cell r="K51">
            <v>100</v>
          </cell>
        </row>
        <row r="52">
          <cell r="C52">
            <v>2032</v>
          </cell>
          <cell r="D52">
            <v>0.2</v>
          </cell>
          <cell r="E52">
            <v>5.5</v>
          </cell>
          <cell r="F52">
            <v>19.3</v>
          </cell>
          <cell r="G52">
            <v>50</v>
          </cell>
          <cell r="H52">
            <v>79.8</v>
          </cell>
          <cell r="I52">
            <v>95.2</v>
          </cell>
          <cell r="J52">
            <v>98.9</v>
          </cell>
          <cell r="K52">
            <v>100</v>
          </cell>
        </row>
        <row r="54">
          <cell r="C54">
            <v>3512</v>
          </cell>
          <cell r="D54">
            <v>0.9</v>
          </cell>
          <cell r="E54">
            <v>3.4</v>
          </cell>
          <cell r="F54">
            <v>15.5</v>
          </cell>
          <cell r="G54">
            <v>36.2</v>
          </cell>
          <cell r="H54">
            <v>60.6</v>
          </cell>
          <cell r="I54">
            <v>82.8</v>
          </cell>
          <cell r="J54">
            <v>95.3</v>
          </cell>
          <cell r="K54">
            <v>100</v>
          </cell>
        </row>
        <row r="55">
          <cell r="C55">
            <v>3700</v>
          </cell>
          <cell r="D55">
            <v>0.9</v>
          </cell>
          <cell r="E55">
            <v>3.6</v>
          </cell>
          <cell r="F55">
            <v>16.2</v>
          </cell>
          <cell r="G55">
            <v>37.6</v>
          </cell>
          <cell r="H55">
            <v>62.4</v>
          </cell>
          <cell r="I55">
            <v>82.1</v>
          </cell>
          <cell r="J55">
            <v>94.9</v>
          </cell>
          <cell r="K55">
            <v>100</v>
          </cell>
        </row>
        <row r="56">
          <cell r="C56">
            <v>297</v>
          </cell>
          <cell r="D56">
            <v>0.1</v>
          </cell>
          <cell r="E56">
            <v>3.7</v>
          </cell>
          <cell r="F56">
            <v>16.8</v>
          </cell>
          <cell r="G56">
            <v>40.4</v>
          </cell>
          <cell r="H56">
            <v>63.6</v>
          </cell>
          <cell r="I56">
            <v>85.2</v>
          </cell>
          <cell r="J56">
            <v>97</v>
          </cell>
          <cell r="K56">
            <v>100</v>
          </cell>
        </row>
        <row r="57">
          <cell r="C57">
            <v>302</v>
          </cell>
          <cell r="D57">
            <v>0.1</v>
          </cell>
          <cell r="E57">
            <v>4.6</v>
          </cell>
          <cell r="F57">
            <v>20.5</v>
          </cell>
          <cell r="G57">
            <v>43.7</v>
          </cell>
          <cell r="H57">
            <v>66.2</v>
          </cell>
          <cell r="I57">
            <v>85.1</v>
          </cell>
          <cell r="J57">
            <v>95</v>
          </cell>
          <cell r="K57">
            <v>100</v>
          </cell>
        </row>
        <row r="58">
          <cell r="C58">
            <v>3809</v>
          </cell>
          <cell r="D58">
            <v>0.4</v>
          </cell>
          <cell r="E58">
            <v>3.4</v>
          </cell>
          <cell r="F58">
            <v>15.6</v>
          </cell>
          <cell r="G58">
            <v>36.5</v>
          </cell>
          <cell r="H58">
            <v>60.8</v>
          </cell>
          <cell r="I58">
            <v>83</v>
          </cell>
          <cell r="J58">
            <v>95.4</v>
          </cell>
          <cell r="K58">
            <v>100</v>
          </cell>
        </row>
        <row r="59">
          <cell r="C59">
            <v>4002</v>
          </cell>
          <cell r="D59">
            <v>0.5</v>
          </cell>
          <cell r="E59">
            <v>3.7</v>
          </cell>
          <cell r="F59">
            <v>16.5</v>
          </cell>
          <cell r="G59">
            <v>38.1</v>
          </cell>
          <cell r="H59">
            <v>62.6</v>
          </cell>
          <cell r="I59">
            <v>82.3</v>
          </cell>
          <cell r="J59">
            <v>95</v>
          </cell>
          <cell r="K59">
            <v>100</v>
          </cell>
        </row>
        <row r="61">
          <cell r="C61">
            <v>507</v>
          </cell>
          <cell r="D61">
            <v>0.1</v>
          </cell>
          <cell r="E61">
            <v>1.6</v>
          </cell>
          <cell r="F61">
            <v>10.3</v>
          </cell>
          <cell r="G61">
            <v>29.2</v>
          </cell>
          <cell r="H61">
            <v>59.4</v>
          </cell>
          <cell r="I61">
            <v>82.1</v>
          </cell>
          <cell r="J61">
            <v>93.5</v>
          </cell>
          <cell r="K61">
            <v>100</v>
          </cell>
        </row>
        <row r="62">
          <cell r="C62">
            <v>738</v>
          </cell>
          <cell r="D62">
            <v>0.2</v>
          </cell>
          <cell r="E62">
            <v>2.8</v>
          </cell>
          <cell r="F62">
            <v>11.5</v>
          </cell>
          <cell r="G62">
            <v>31.4</v>
          </cell>
          <cell r="H62">
            <v>60</v>
          </cell>
          <cell r="I62">
            <v>82.7</v>
          </cell>
          <cell r="J62">
            <v>95.1</v>
          </cell>
          <cell r="K62">
            <v>100</v>
          </cell>
        </row>
        <row r="63">
          <cell r="C63">
            <v>610</v>
          </cell>
          <cell r="D63">
            <v>0.1</v>
          </cell>
          <cell r="E63">
            <v>3</v>
          </cell>
          <cell r="F63">
            <v>14.3</v>
          </cell>
          <cell r="G63">
            <v>41.1</v>
          </cell>
          <cell r="H63">
            <v>68.4</v>
          </cell>
          <cell r="I63">
            <v>89.7</v>
          </cell>
          <cell r="J63">
            <v>97.4</v>
          </cell>
          <cell r="K63">
            <v>100</v>
          </cell>
        </row>
        <row r="64">
          <cell r="C64">
            <v>983</v>
          </cell>
          <cell r="D64">
            <v>0.2</v>
          </cell>
          <cell r="E64">
            <v>2.6</v>
          </cell>
          <cell r="F64">
            <v>16.3</v>
          </cell>
          <cell r="G64">
            <v>38.3</v>
          </cell>
          <cell r="H64">
            <v>66.1</v>
          </cell>
          <cell r="I64">
            <v>87.8</v>
          </cell>
          <cell r="J64">
            <v>96.6</v>
          </cell>
          <cell r="K64">
            <v>100</v>
          </cell>
        </row>
        <row r="65">
          <cell r="C65">
            <v>1117</v>
          </cell>
          <cell r="D65">
            <v>0.1</v>
          </cell>
          <cell r="E65">
            <v>2.3</v>
          </cell>
          <cell r="F65">
            <v>12.4</v>
          </cell>
          <cell r="G65">
            <v>35.7</v>
          </cell>
          <cell r="H65">
            <v>64.3</v>
          </cell>
          <cell r="I65">
            <v>86.2</v>
          </cell>
          <cell r="J65">
            <v>95.6</v>
          </cell>
          <cell r="K65">
            <v>100</v>
          </cell>
        </row>
        <row r="66">
          <cell r="C66">
            <v>1721</v>
          </cell>
          <cell r="D66">
            <v>0.2</v>
          </cell>
          <cell r="E66">
            <v>2.7</v>
          </cell>
          <cell r="F66">
            <v>14.2</v>
          </cell>
          <cell r="G66">
            <v>35.3</v>
          </cell>
          <cell r="H66">
            <v>63.5</v>
          </cell>
          <cell r="I66">
            <v>85.6</v>
          </cell>
          <cell r="J66">
            <v>96</v>
          </cell>
          <cell r="K66">
            <v>100</v>
          </cell>
        </row>
        <row r="68">
          <cell r="C68">
            <v>9807</v>
          </cell>
          <cell r="D68">
            <v>2.5</v>
          </cell>
          <cell r="E68">
            <v>4.1</v>
          </cell>
          <cell r="F68">
            <v>14.9</v>
          </cell>
          <cell r="G68">
            <v>37.9</v>
          </cell>
          <cell r="H68">
            <v>66.2</v>
          </cell>
          <cell r="I68">
            <v>87.2</v>
          </cell>
          <cell r="J68">
            <v>97.6</v>
          </cell>
          <cell r="K68">
            <v>100</v>
          </cell>
        </row>
        <row r="69">
          <cell r="C69">
            <v>10543</v>
          </cell>
          <cell r="D69">
            <v>2.6</v>
          </cell>
          <cell r="E69">
            <v>4.2</v>
          </cell>
          <cell r="F69">
            <v>15.2</v>
          </cell>
          <cell r="G69">
            <v>38.7</v>
          </cell>
          <cell r="H69">
            <v>66.6</v>
          </cell>
          <cell r="I69">
            <v>87.7</v>
          </cell>
          <cell r="J69">
            <v>97.2</v>
          </cell>
          <cell r="K69">
            <v>100</v>
          </cell>
        </row>
        <row r="70">
          <cell r="C70">
            <v>7298</v>
          </cell>
          <cell r="D70">
            <v>1.6</v>
          </cell>
          <cell r="E70">
            <v>5.9</v>
          </cell>
          <cell r="F70">
            <v>20.8</v>
          </cell>
          <cell r="G70">
            <v>48.3</v>
          </cell>
          <cell r="H70">
            <v>74.8</v>
          </cell>
          <cell r="I70">
            <v>92.3</v>
          </cell>
          <cell r="J70">
            <v>98.7</v>
          </cell>
          <cell r="K70">
            <v>100</v>
          </cell>
        </row>
        <row r="71">
          <cell r="C71">
            <v>7706</v>
          </cell>
          <cell r="D71">
            <v>1.7</v>
          </cell>
          <cell r="E71">
            <v>6.9</v>
          </cell>
          <cell r="F71">
            <v>21.3</v>
          </cell>
          <cell r="G71">
            <v>48.8</v>
          </cell>
          <cell r="H71">
            <v>75.2</v>
          </cell>
          <cell r="I71">
            <v>92.2</v>
          </cell>
          <cell r="J71">
            <v>98.6</v>
          </cell>
          <cell r="K71">
            <v>100</v>
          </cell>
        </row>
        <row r="72">
          <cell r="C72">
            <v>17105</v>
          </cell>
          <cell r="D72">
            <v>2</v>
          </cell>
          <cell r="E72">
            <v>4.9</v>
          </cell>
          <cell r="F72">
            <v>17.4</v>
          </cell>
          <cell r="G72">
            <v>42.4</v>
          </cell>
          <cell r="H72">
            <v>69.9</v>
          </cell>
          <cell r="I72">
            <v>89.3</v>
          </cell>
          <cell r="J72">
            <v>98.1</v>
          </cell>
          <cell r="K72">
            <v>100</v>
          </cell>
        </row>
        <row r="73">
          <cell r="C73">
            <v>18249</v>
          </cell>
          <cell r="D73">
            <v>2.1</v>
          </cell>
          <cell r="E73">
            <v>5.3</v>
          </cell>
          <cell r="F73">
            <v>17.8</v>
          </cell>
          <cell r="G73">
            <v>43</v>
          </cell>
          <cell r="H73">
            <v>70.2</v>
          </cell>
          <cell r="I73">
            <v>89.6</v>
          </cell>
          <cell r="J73">
            <v>97.8</v>
          </cell>
          <cell r="K73">
            <v>100</v>
          </cell>
        </row>
        <row r="75">
          <cell r="C75">
            <v>4763</v>
          </cell>
          <cell r="D75">
            <v>1.2</v>
          </cell>
          <cell r="E75">
            <v>2.5</v>
          </cell>
          <cell r="F75">
            <v>12.6</v>
          </cell>
          <cell r="G75">
            <v>39.9</v>
          </cell>
          <cell r="H75">
            <v>72.7</v>
          </cell>
          <cell r="I75">
            <v>93.1</v>
          </cell>
          <cell r="J75">
            <v>99.3</v>
          </cell>
          <cell r="K75">
            <v>100</v>
          </cell>
        </row>
        <row r="76">
          <cell r="C76">
            <v>5148</v>
          </cell>
          <cell r="D76">
            <v>1.3</v>
          </cell>
          <cell r="E76">
            <v>2.5</v>
          </cell>
          <cell r="F76">
            <v>14.1</v>
          </cell>
          <cell r="G76">
            <v>40.2</v>
          </cell>
          <cell r="H76">
            <v>72.3</v>
          </cell>
          <cell r="I76">
            <v>92.9</v>
          </cell>
          <cell r="J76">
            <v>98.8</v>
          </cell>
          <cell r="K76">
            <v>100</v>
          </cell>
        </row>
        <row r="77">
          <cell r="C77">
            <v>10376</v>
          </cell>
          <cell r="D77">
            <v>2.2</v>
          </cell>
          <cell r="E77">
            <v>4.3</v>
          </cell>
          <cell r="F77">
            <v>18.5</v>
          </cell>
          <cell r="G77">
            <v>51</v>
          </cell>
          <cell r="H77">
            <v>81.9</v>
          </cell>
          <cell r="I77">
            <v>96.2</v>
          </cell>
          <cell r="J77">
            <v>99.5</v>
          </cell>
          <cell r="K77">
            <v>100</v>
          </cell>
        </row>
        <row r="78">
          <cell r="C78">
            <v>10911</v>
          </cell>
          <cell r="D78">
            <v>2.3</v>
          </cell>
          <cell r="E78">
            <v>4.2</v>
          </cell>
          <cell r="F78">
            <v>19.9</v>
          </cell>
          <cell r="G78">
            <v>53.1</v>
          </cell>
          <cell r="H78">
            <v>83</v>
          </cell>
          <cell r="I78">
            <v>96.6</v>
          </cell>
          <cell r="J78">
            <v>99.6</v>
          </cell>
          <cell r="K78">
            <v>100</v>
          </cell>
        </row>
        <row r="79">
          <cell r="C79">
            <v>15139</v>
          </cell>
          <cell r="D79">
            <v>1.8</v>
          </cell>
          <cell r="E79">
            <v>3.7</v>
          </cell>
          <cell r="F79">
            <v>16.7</v>
          </cell>
          <cell r="G79">
            <v>47.5</v>
          </cell>
          <cell r="H79">
            <v>79</v>
          </cell>
          <cell r="I79">
            <v>95.2</v>
          </cell>
          <cell r="J79">
            <v>99.4</v>
          </cell>
          <cell r="K79">
            <v>100</v>
          </cell>
        </row>
        <row r="80">
          <cell r="C80">
            <v>16059</v>
          </cell>
          <cell r="D80">
            <v>1.9</v>
          </cell>
          <cell r="E80">
            <v>3.6</v>
          </cell>
          <cell r="F80">
            <v>18.1</v>
          </cell>
          <cell r="G80">
            <v>49</v>
          </cell>
          <cell r="H80">
            <v>79.5</v>
          </cell>
          <cell r="I80">
            <v>95.4</v>
          </cell>
          <cell r="J80">
            <v>99.3</v>
          </cell>
          <cell r="K80">
            <v>100</v>
          </cell>
        </row>
        <row r="82">
          <cell r="C82">
            <v>16290</v>
          </cell>
          <cell r="D82">
            <v>4.1</v>
          </cell>
          <cell r="E82">
            <v>7</v>
          </cell>
          <cell r="F82">
            <v>32</v>
          </cell>
          <cell r="G82">
            <v>60.7</v>
          </cell>
          <cell r="H82">
            <v>81.9</v>
          </cell>
          <cell r="I82">
            <v>93.8</v>
          </cell>
          <cell r="J82">
            <v>98.7</v>
          </cell>
          <cell r="K82">
            <v>100</v>
          </cell>
        </row>
        <row r="83">
          <cell r="C83">
            <v>16183</v>
          </cell>
          <cell r="D83">
            <v>4</v>
          </cell>
          <cell r="E83">
            <v>8</v>
          </cell>
          <cell r="F83">
            <v>33.4</v>
          </cell>
          <cell r="G83">
            <v>61.5</v>
          </cell>
          <cell r="H83">
            <v>82.8</v>
          </cell>
          <cell r="I83">
            <v>93.9</v>
          </cell>
          <cell r="J83">
            <v>98.5</v>
          </cell>
          <cell r="K83">
            <v>100</v>
          </cell>
        </row>
        <row r="84">
          <cell r="C84">
            <v>8037</v>
          </cell>
          <cell r="D84">
            <v>1.7</v>
          </cell>
          <cell r="E84">
            <v>9.5</v>
          </cell>
          <cell r="F84">
            <v>37.9</v>
          </cell>
          <cell r="G84">
            <v>67</v>
          </cell>
          <cell r="H84">
            <v>84.8</v>
          </cell>
          <cell r="I84">
            <v>94.8</v>
          </cell>
          <cell r="J84">
            <v>98.5</v>
          </cell>
          <cell r="K84">
            <v>100</v>
          </cell>
        </row>
        <row r="85">
          <cell r="C85">
            <v>7660</v>
          </cell>
          <cell r="D85">
            <v>1.6</v>
          </cell>
          <cell r="E85">
            <v>9.8</v>
          </cell>
          <cell r="F85">
            <v>39</v>
          </cell>
          <cell r="G85">
            <v>67.2</v>
          </cell>
          <cell r="H85">
            <v>85.3</v>
          </cell>
          <cell r="I85">
            <v>95.2</v>
          </cell>
          <cell r="J85">
            <v>98.7</v>
          </cell>
          <cell r="K85">
            <v>100</v>
          </cell>
        </row>
        <row r="86">
          <cell r="C86">
            <v>24327</v>
          </cell>
          <cell r="D86">
            <v>2.8</v>
          </cell>
          <cell r="E86">
            <v>7.8</v>
          </cell>
          <cell r="F86">
            <v>33.9</v>
          </cell>
          <cell r="G86">
            <v>62.8</v>
          </cell>
          <cell r="H86">
            <v>82.9</v>
          </cell>
          <cell r="I86">
            <v>94.1</v>
          </cell>
          <cell r="J86">
            <v>98.6</v>
          </cell>
          <cell r="K86">
            <v>100</v>
          </cell>
        </row>
        <row r="87">
          <cell r="C87">
            <v>23843</v>
          </cell>
          <cell r="D87">
            <v>2.7</v>
          </cell>
          <cell r="E87">
            <v>8.6</v>
          </cell>
          <cell r="F87">
            <v>35.2</v>
          </cell>
          <cell r="G87">
            <v>63.3</v>
          </cell>
          <cell r="H87">
            <v>83.6</v>
          </cell>
          <cell r="I87">
            <v>94.3</v>
          </cell>
          <cell r="J87">
            <v>98.5</v>
          </cell>
          <cell r="K87">
            <v>100</v>
          </cell>
        </row>
        <row r="89">
          <cell r="C89">
            <v>25800</v>
          </cell>
          <cell r="D89">
            <v>6.5</v>
          </cell>
          <cell r="E89">
            <v>7.1</v>
          </cell>
          <cell r="F89">
            <v>20.3</v>
          </cell>
          <cell r="G89">
            <v>45.7</v>
          </cell>
          <cell r="H89">
            <v>74.8</v>
          </cell>
          <cell r="I89">
            <v>94</v>
          </cell>
          <cell r="J89">
            <v>99.2</v>
          </cell>
          <cell r="K89">
            <v>100</v>
          </cell>
        </row>
        <row r="90">
          <cell r="C90">
            <v>26654</v>
          </cell>
          <cell r="D90">
            <v>6.6</v>
          </cell>
          <cell r="E90">
            <v>7.3</v>
          </cell>
          <cell r="F90">
            <v>21.7</v>
          </cell>
          <cell r="G90">
            <v>47.7</v>
          </cell>
          <cell r="H90">
            <v>76.5</v>
          </cell>
          <cell r="I90">
            <v>94.2</v>
          </cell>
          <cell r="J90">
            <v>99.1</v>
          </cell>
          <cell r="K90">
            <v>100</v>
          </cell>
        </row>
        <row r="91">
          <cell r="C91">
            <v>63838</v>
          </cell>
          <cell r="D91">
            <v>13.7</v>
          </cell>
          <cell r="E91">
            <v>6.6</v>
          </cell>
          <cell r="F91">
            <v>21.5</v>
          </cell>
          <cell r="G91">
            <v>49.1</v>
          </cell>
          <cell r="H91">
            <v>79.2</v>
          </cell>
          <cell r="I91">
            <v>95.7</v>
          </cell>
          <cell r="J91">
            <v>99.5</v>
          </cell>
          <cell r="K91">
            <v>100</v>
          </cell>
        </row>
        <row r="92">
          <cell r="C92">
            <v>63326</v>
          </cell>
          <cell r="D92">
            <v>13.6</v>
          </cell>
          <cell r="E92">
            <v>7</v>
          </cell>
          <cell r="F92">
            <v>22.5</v>
          </cell>
          <cell r="G92">
            <v>50.1</v>
          </cell>
          <cell r="H92">
            <v>79.5</v>
          </cell>
          <cell r="I92">
            <v>95.6</v>
          </cell>
          <cell r="J92">
            <v>99.5</v>
          </cell>
          <cell r="K92">
            <v>100</v>
          </cell>
        </row>
        <row r="93">
          <cell r="C93">
            <v>89638</v>
          </cell>
          <cell r="D93">
            <v>10.4</v>
          </cell>
          <cell r="E93">
            <v>6.8</v>
          </cell>
          <cell r="F93">
            <v>21.2</v>
          </cell>
          <cell r="G93">
            <v>48.1</v>
          </cell>
          <cell r="H93">
            <v>78</v>
          </cell>
          <cell r="I93">
            <v>95.2</v>
          </cell>
          <cell r="J93">
            <v>99.4</v>
          </cell>
          <cell r="K93">
            <v>100</v>
          </cell>
        </row>
        <row r="94">
          <cell r="C94">
            <v>89980</v>
          </cell>
          <cell r="D94">
            <v>10.4</v>
          </cell>
          <cell r="E94">
            <v>7.1</v>
          </cell>
          <cell r="F94">
            <v>22.3</v>
          </cell>
          <cell r="G94">
            <v>49.4</v>
          </cell>
          <cell r="H94">
            <v>78.6</v>
          </cell>
          <cell r="I94">
            <v>95.2</v>
          </cell>
          <cell r="J94">
            <v>99.4</v>
          </cell>
          <cell r="K94">
            <v>100</v>
          </cell>
        </row>
        <row r="96">
          <cell r="C96">
            <v>3918</v>
          </cell>
          <cell r="D96">
            <v>1</v>
          </cell>
          <cell r="E96">
            <v>6.8</v>
          </cell>
          <cell r="F96">
            <v>39.7</v>
          </cell>
          <cell r="G96">
            <v>69.2</v>
          </cell>
          <cell r="H96">
            <v>87.4</v>
          </cell>
          <cell r="I96">
            <v>96.5</v>
          </cell>
          <cell r="J96">
            <v>99.4</v>
          </cell>
          <cell r="K96">
            <v>100</v>
          </cell>
        </row>
        <row r="97">
          <cell r="C97">
            <v>4107</v>
          </cell>
          <cell r="D97">
            <v>1</v>
          </cell>
          <cell r="E97">
            <v>8.2</v>
          </cell>
          <cell r="F97">
            <v>42.1</v>
          </cell>
          <cell r="G97">
            <v>70.1</v>
          </cell>
          <cell r="H97">
            <v>88.3</v>
          </cell>
          <cell r="I97">
            <v>96.3</v>
          </cell>
          <cell r="J97">
            <v>99.1</v>
          </cell>
          <cell r="K97">
            <v>100</v>
          </cell>
        </row>
        <row r="98">
          <cell r="C98">
            <v>8593</v>
          </cell>
          <cell r="D98">
            <v>1.8</v>
          </cell>
          <cell r="E98">
            <v>6.8</v>
          </cell>
          <cell r="F98">
            <v>39.2</v>
          </cell>
          <cell r="G98">
            <v>68.6</v>
          </cell>
          <cell r="H98">
            <v>87.2</v>
          </cell>
          <cell r="I98">
            <v>95.9</v>
          </cell>
          <cell r="J98">
            <v>99.1</v>
          </cell>
          <cell r="K98">
            <v>100</v>
          </cell>
        </row>
        <row r="99">
          <cell r="C99">
            <v>9089</v>
          </cell>
          <cell r="D99">
            <v>2</v>
          </cell>
          <cell r="E99">
            <v>7.5</v>
          </cell>
          <cell r="F99">
            <v>39.1</v>
          </cell>
          <cell r="G99">
            <v>69</v>
          </cell>
          <cell r="H99">
            <v>87</v>
          </cell>
          <cell r="I99">
            <v>96</v>
          </cell>
          <cell r="J99">
            <v>99</v>
          </cell>
          <cell r="K99">
            <v>100</v>
          </cell>
        </row>
        <row r="100">
          <cell r="C100">
            <v>12511</v>
          </cell>
          <cell r="D100">
            <v>1.5</v>
          </cell>
          <cell r="E100">
            <v>6.8</v>
          </cell>
          <cell r="F100">
            <v>39.4</v>
          </cell>
          <cell r="G100">
            <v>68.8</v>
          </cell>
          <cell r="H100">
            <v>87.3</v>
          </cell>
          <cell r="I100">
            <v>96.1</v>
          </cell>
          <cell r="J100">
            <v>99.2</v>
          </cell>
          <cell r="K100">
            <v>100</v>
          </cell>
        </row>
        <row r="101">
          <cell r="C101">
            <v>13196</v>
          </cell>
          <cell r="D101">
            <v>1.5</v>
          </cell>
          <cell r="E101">
            <v>7.7</v>
          </cell>
          <cell r="F101">
            <v>40.1</v>
          </cell>
          <cell r="G101">
            <v>69.4</v>
          </cell>
          <cell r="H101">
            <v>87.4</v>
          </cell>
          <cell r="I101">
            <v>96.1</v>
          </cell>
          <cell r="J101">
            <v>99.1</v>
          </cell>
          <cell r="K101">
            <v>100</v>
          </cell>
        </row>
        <row r="103">
          <cell r="C103">
            <v>16295</v>
          </cell>
          <cell r="D103">
            <v>4.1</v>
          </cell>
          <cell r="E103">
            <v>3.4</v>
          </cell>
          <cell r="F103">
            <v>10.6</v>
          </cell>
          <cell r="G103">
            <v>26.6</v>
          </cell>
          <cell r="H103">
            <v>49.9</v>
          </cell>
          <cell r="I103">
            <v>73.8</v>
          </cell>
          <cell r="J103">
            <v>90.9</v>
          </cell>
          <cell r="K103">
            <v>100</v>
          </cell>
        </row>
        <row r="104">
          <cell r="C104">
            <v>19341</v>
          </cell>
          <cell r="D104">
            <v>4.8</v>
          </cell>
          <cell r="E104">
            <v>3.5</v>
          </cell>
          <cell r="F104">
            <v>11.4</v>
          </cell>
          <cell r="G104">
            <v>28.6</v>
          </cell>
          <cell r="H104">
            <v>52.1</v>
          </cell>
          <cell r="I104">
            <v>75.2</v>
          </cell>
          <cell r="J104">
            <v>91.5</v>
          </cell>
          <cell r="K104">
            <v>100</v>
          </cell>
        </row>
        <row r="105">
          <cell r="C105">
            <v>19263</v>
          </cell>
          <cell r="D105">
            <v>4.1</v>
          </cell>
          <cell r="E105">
            <v>4.9</v>
          </cell>
          <cell r="F105">
            <v>13.9</v>
          </cell>
          <cell r="G105">
            <v>32.8</v>
          </cell>
          <cell r="H105">
            <v>57.2</v>
          </cell>
          <cell r="I105">
            <v>79.7</v>
          </cell>
          <cell r="J105">
            <v>94</v>
          </cell>
          <cell r="K105">
            <v>100</v>
          </cell>
        </row>
        <row r="106">
          <cell r="C106">
            <v>21643</v>
          </cell>
          <cell r="D106">
            <v>4.6</v>
          </cell>
          <cell r="E106">
            <v>4.4</v>
          </cell>
          <cell r="F106">
            <v>14.1</v>
          </cell>
          <cell r="G106">
            <v>34</v>
          </cell>
          <cell r="H106">
            <v>58.9</v>
          </cell>
          <cell r="I106">
            <v>80.9</v>
          </cell>
          <cell r="J106">
            <v>94.2</v>
          </cell>
          <cell r="K106">
            <v>100</v>
          </cell>
        </row>
        <row r="107">
          <cell r="C107">
            <v>35558</v>
          </cell>
          <cell r="D107">
            <v>4.1</v>
          </cell>
          <cell r="E107">
            <v>4.2</v>
          </cell>
          <cell r="F107">
            <v>12.4</v>
          </cell>
          <cell r="G107">
            <v>30</v>
          </cell>
          <cell r="H107">
            <v>53.9</v>
          </cell>
          <cell r="I107">
            <v>77</v>
          </cell>
          <cell r="J107">
            <v>92.6</v>
          </cell>
          <cell r="K107">
            <v>100</v>
          </cell>
        </row>
        <row r="108">
          <cell r="C108">
            <v>40984</v>
          </cell>
          <cell r="D108">
            <v>4.7</v>
          </cell>
          <cell r="E108">
            <v>4</v>
          </cell>
          <cell r="F108">
            <v>12.8</v>
          </cell>
          <cell r="G108">
            <v>31.4</v>
          </cell>
          <cell r="H108">
            <v>55.7</v>
          </cell>
          <cell r="I108">
            <v>78.2</v>
          </cell>
          <cell r="J108">
            <v>92.9</v>
          </cell>
          <cell r="K108">
            <v>100</v>
          </cell>
        </row>
        <row r="110">
          <cell r="C110">
            <v>16784</v>
          </cell>
          <cell r="D110">
            <v>4.2</v>
          </cell>
          <cell r="E110">
            <v>4.7</v>
          </cell>
          <cell r="F110">
            <v>24.1</v>
          </cell>
          <cell r="G110">
            <v>52.2</v>
          </cell>
          <cell r="H110">
            <v>79.4</v>
          </cell>
          <cell r="I110">
            <v>94.3</v>
          </cell>
          <cell r="J110">
            <v>98.9</v>
          </cell>
          <cell r="K110">
            <v>100</v>
          </cell>
        </row>
        <row r="111">
          <cell r="C111">
            <v>16739</v>
          </cell>
          <cell r="D111">
            <v>4.2</v>
          </cell>
          <cell r="E111">
            <v>5.5</v>
          </cell>
          <cell r="F111">
            <v>25.3</v>
          </cell>
          <cell r="G111">
            <v>53.2</v>
          </cell>
          <cell r="H111">
            <v>78.5</v>
          </cell>
          <cell r="I111">
            <v>93.8</v>
          </cell>
          <cell r="J111">
            <v>98.8</v>
          </cell>
          <cell r="K111">
            <v>100</v>
          </cell>
        </row>
        <row r="112">
          <cell r="C112">
            <v>15221</v>
          </cell>
          <cell r="D112">
            <v>3.3</v>
          </cell>
          <cell r="E112">
            <v>8.1</v>
          </cell>
          <cell r="F112">
            <v>34.7</v>
          </cell>
          <cell r="G112">
            <v>64.7</v>
          </cell>
          <cell r="H112">
            <v>86.3</v>
          </cell>
          <cell r="I112">
            <v>96.5</v>
          </cell>
          <cell r="J112">
            <v>99.5</v>
          </cell>
          <cell r="K112">
            <v>100</v>
          </cell>
        </row>
        <row r="113">
          <cell r="C113">
            <v>14487</v>
          </cell>
          <cell r="D113">
            <v>3.1</v>
          </cell>
          <cell r="E113">
            <v>9</v>
          </cell>
          <cell r="F113">
            <v>35.5</v>
          </cell>
          <cell r="G113">
            <v>63.6</v>
          </cell>
          <cell r="H113">
            <v>85.3</v>
          </cell>
          <cell r="I113">
            <v>96.2</v>
          </cell>
          <cell r="J113">
            <v>99.4</v>
          </cell>
          <cell r="K113">
            <v>100</v>
          </cell>
        </row>
        <row r="114">
          <cell r="C114">
            <v>32005</v>
          </cell>
          <cell r="D114">
            <v>3.7</v>
          </cell>
          <cell r="E114">
            <v>6.3</v>
          </cell>
          <cell r="F114">
            <v>29.1</v>
          </cell>
          <cell r="G114">
            <v>58.1</v>
          </cell>
          <cell r="H114">
            <v>82.7</v>
          </cell>
          <cell r="I114">
            <v>95.3</v>
          </cell>
          <cell r="J114">
            <v>99.2</v>
          </cell>
          <cell r="K114">
            <v>100</v>
          </cell>
        </row>
        <row r="115">
          <cell r="C115">
            <v>31226</v>
          </cell>
          <cell r="D115">
            <v>3.6</v>
          </cell>
          <cell r="E115">
            <v>7.1</v>
          </cell>
          <cell r="F115">
            <v>30.1</v>
          </cell>
          <cell r="G115">
            <v>58</v>
          </cell>
          <cell r="H115">
            <v>81.6</v>
          </cell>
          <cell r="I115">
            <v>94.9</v>
          </cell>
          <cell r="J115">
            <v>99</v>
          </cell>
          <cell r="K115">
            <v>100</v>
          </cell>
        </row>
        <row r="117">
          <cell r="C117">
            <v>1959</v>
          </cell>
          <cell r="D117">
            <v>0.5</v>
          </cell>
          <cell r="E117">
            <v>8.1</v>
          </cell>
          <cell r="F117">
            <v>41.9</v>
          </cell>
          <cell r="G117">
            <v>68.8</v>
          </cell>
          <cell r="H117">
            <v>87.5</v>
          </cell>
          <cell r="I117">
            <v>96.8</v>
          </cell>
          <cell r="J117">
            <v>99.4</v>
          </cell>
          <cell r="K117">
            <v>100</v>
          </cell>
        </row>
        <row r="118">
          <cell r="C118">
            <v>2145</v>
          </cell>
          <cell r="D118">
            <v>0.5</v>
          </cell>
          <cell r="E118">
            <v>9.7</v>
          </cell>
          <cell r="F118">
            <v>43.5</v>
          </cell>
          <cell r="G118">
            <v>69</v>
          </cell>
          <cell r="H118">
            <v>87.1</v>
          </cell>
          <cell r="I118">
            <v>95.7</v>
          </cell>
          <cell r="J118">
            <v>99.2</v>
          </cell>
          <cell r="K118">
            <v>100</v>
          </cell>
        </row>
        <row r="119">
          <cell r="C119">
            <v>2814</v>
          </cell>
          <cell r="D119">
            <v>0.6</v>
          </cell>
          <cell r="E119">
            <v>7.7</v>
          </cell>
          <cell r="F119">
            <v>41.2</v>
          </cell>
          <cell r="G119">
            <v>67</v>
          </cell>
          <cell r="H119">
            <v>84.8</v>
          </cell>
          <cell r="I119">
            <v>95.3</v>
          </cell>
          <cell r="J119">
            <v>99.1</v>
          </cell>
          <cell r="K119">
            <v>100</v>
          </cell>
        </row>
        <row r="120">
          <cell r="C120">
            <v>3021</v>
          </cell>
          <cell r="D120">
            <v>0.6</v>
          </cell>
          <cell r="E120">
            <v>8.7</v>
          </cell>
          <cell r="F120">
            <v>40.9</v>
          </cell>
          <cell r="G120">
            <v>68.2</v>
          </cell>
          <cell r="H120">
            <v>87.3</v>
          </cell>
          <cell r="I120">
            <v>96.3</v>
          </cell>
          <cell r="J120">
            <v>99.4</v>
          </cell>
          <cell r="K120">
            <v>100</v>
          </cell>
        </row>
        <row r="121">
          <cell r="C121">
            <v>4773</v>
          </cell>
          <cell r="D121">
            <v>0.6</v>
          </cell>
          <cell r="E121">
            <v>7.9</v>
          </cell>
          <cell r="F121">
            <v>41.4</v>
          </cell>
          <cell r="G121">
            <v>67.7</v>
          </cell>
          <cell r="H121">
            <v>85.9</v>
          </cell>
          <cell r="I121">
            <v>95.9</v>
          </cell>
          <cell r="J121">
            <v>99.2</v>
          </cell>
          <cell r="K121">
            <v>100</v>
          </cell>
        </row>
        <row r="122">
          <cell r="C122">
            <v>5166</v>
          </cell>
          <cell r="D122">
            <v>0.6</v>
          </cell>
          <cell r="E122">
            <v>9.1</v>
          </cell>
          <cell r="F122">
            <v>42</v>
          </cell>
          <cell r="G122">
            <v>68.5</v>
          </cell>
          <cell r="H122">
            <v>87.2</v>
          </cell>
          <cell r="I122">
            <v>96.1</v>
          </cell>
          <cell r="J122">
            <v>99.3</v>
          </cell>
          <cell r="K122">
            <v>100</v>
          </cell>
        </row>
        <row r="124">
          <cell r="C124">
            <v>25161</v>
          </cell>
          <cell r="D124">
            <v>6.4</v>
          </cell>
          <cell r="E124">
            <v>6.2</v>
          </cell>
          <cell r="F124">
            <v>24.5</v>
          </cell>
          <cell r="G124">
            <v>53.3</v>
          </cell>
          <cell r="H124">
            <v>80.4</v>
          </cell>
          <cell r="I124">
            <v>94.7</v>
          </cell>
          <cell r="J124">
            <v>99.2</v>
          </cell>
          <cell r="K124">
            <v>100</v>
          </cell>
        </row>
        <row r="125">
          <cell r="C125">
            <v>24955</v>
          </cell>
          <cell r="D125">
            <v>6.2</v>
          </cell>
          <cell r="E125">
            <v>6.6</v>
          </cell>
          <cell r="F125">
            <v>25.5</v>
          </cell>
          <cell r="G125">
            <v>54</v>
          </cell>
          <cell r="H125">
            <v>79.7</v>
          </cell>
          <cell r="I125">
            <v>94.3</v>
          </cell>
          <cell r="J125">
            <v>99</v>
          </cell>
          <cell r="K125">
            <v>100</v>
          </cell>
        </row>
        <row r="126">
          <cell r="C126">
            <v>26491</v>
          </cell>
          <cell r="D126">
            <v>5.7</v>
          </cell>
          <cell r="E126">
            <v>7.7</v>
          </cell>
          <cell r="F126">
            <v>28.4</v>
          </cell>
          <cell r="G126">
            <v>59.2</v>
          </cell>
          <cell r="H126">
            <v>83.4</v>
          </cell>
          <cell r="I126">
            <v>95.6</v>
          </cell>
          <cell r="J126">
            <v>99.3</v>
          </cell>
          <cell r="K126">
            <v>100</v>
          </cell>
        </row>
        <row r="127">
          <cell r="C127">
            <v>25942</v>
          </cell>
          <cell r="D127">
            <v>5.6</v>
          </cell>
          <cell r="E127">
            <v>7.8</v>
          </cell>
          <cell r="F127">
            <v>29.1</v>
          </cell>
          <cell r="G127">
            <v>58.5</v>
          </cell>
          <cell r="H127">
            <v>83.2</v>
          </cell>
          <cell r="I127">
            <v>95.5</v>
          </cell>
          <cell r="J127">
            <v>99.1</v>
          </cell>
          <cell r="K127">
            <v>100</v>
          </cell>
        </row>
        <row r="128">
          <cell r="C128">
            <v>51652</v>
          </cell>
          <cell r="D128">
            <v>6</v>
          </cell>
          <cell r="E128">
            <v>6.9</v>
          </cell>
          <cell r="F128">
            <v>26.5</v>
          </cell>
          <cell r="G128">
            <v>56.3</v>
          </cell>
          <cell r="H128">
            <v>82</v>
          </cell>
          <cell r="I128">
            <v>95.2</v>
          </cell>
          <cell r="J128">
            <v>99.2</v>
          </cell>
          <cell r="K128">
            <v>100</v>
          </cell>
        </row>
        <row r="129">
          <cell r="C129">
            <v>50897</v>
          </cell>
          <cell r="D129">
            <v>5.9</v>
          </cell>
          <cell r="E129">
            <v>7.2</v>
          </cell>
          <cell r="F129">
            <v>27.4</v>
          </cell>
          <cell r="G129">
            <v>56.3</v>
          </cell>
          <cell r="H129">
            <v>81.5</v>
          </cell>
          <cell r="I129">
            <v>94.9</v>
          </cell>
          <cell r="J129">
            <v>99</v>
          </cell>
          <cell r="K129">
            <v>100</v>
          </cell>
        </row>
        <row r="131">
          <cell r="C131">
            <v>6804</v>
          </cell>
          <cell r="D131">
            <v>1.7</v>
          </cell>
          <cell r="E131">
            <v>1.8</v>
          </cell>
          <cell r="F131">
            <v>10.2</v>
          </cell>
          <cell r="G131">
            <v>30.2</v>
          </cell>
          <cell r="H131">
            <v>58.7</v>
          </cell>
          <cell r="I131">
            <v>82.7</v>
          </cell>
          <cell r="J131">
            <v>96.1</v>
          </cell>
          <cell r="K131">
            <v>100</v>
          </cell>
        </row>
        <row r="132">
          <cell r="C132">
            <v>7283</v>
          </cell>
          <cell r="D132">
            <v>1.8</v>
          </cell>
          <cell r="E132">
            <v>1.8</v>
          </cell>
          <cell r="F132">
            <v>9.4</v>
          </cell>
          <cell r="G132">
            <v>30</v>
          </cell>
          <cell r="H132">
            <v>56.3</v>
          </cell>
          <cell r="I132">
            <v>81.7</v>
          </cell>
          <cell r="J132">
            <v>95.4</v>
          </cell>
          <cell r="K132">
            <v>100</v>
          </cell>
        </row>
        <row r="133">
          <cell r="C133">
            <v>4284</v>
          </cell>
          <cell r="D133">
            <v>0.9</v>
          </cell>
          <cell r="E133">
            <v>3.4</v>
          </cell>
          <cell r="F133">
            <v>16.6</v>
          </cell>
          <cell r="G133">
            <v>41.9</v>
          </cell>
          <cell r="H133">
            <v>69.4</v>
          </cell>
          <cell r="I133">
            <v>88.5</v>
          </cell>
          <cell r="J133">
            <v>97.4</v>
          </cell>
          <cell r="K133">
            <v>100</v>
          </cell>
        </row>
        <row r="134">
          <cell r="C134">
            <v>4677</v>
          </cell>
          <cell r="D134">
            <v>1</v>
          </cell>
          <cell r="E134">
            <v>3.5</v>
          </cell>
          <cell r="F134">
            <v>16.4</v>
          </cell>
          <cell r="G134">
            <v>40</v>
          </cell>
          <cell r="H134">
            <v>67.3</v>
          </cell>
          <cell r="I134">
            <v>88.2</v>
          </cell>
          <cell r="J134">
            <v>97.7</v>
          </cell>
          <cell r="K134">
            <v>100</v>
          </cell>
        </row>
        <row r="135">
          <cell r="C135">
            <v>11088</v>
          </cell>
          <cell r="D135">
            <v>1.3</v>
          </cell>
          <cell r="E135">
            <v>2.4</v>
          </cell>
          <cell r="F135">
            <v>12.7</v>
          </cell>
          <cell r="G135">
            <v>34.7</v>
          </cell>
          <cell r="H135">
            <v>62.8</v>
          </cell>
          <cell r="I135">
            <v>84.9</v>
          </cell>
          <cell r="J135">
            <v>96.6</v>
          </cell>
          <cell r="K135">
            <v>100</v>
          </cell>
        </row>
        <row r="136">
          <cell r="C136">
            <v>11960</v>
          </cell>
          <cell r="D136">
            <v>1.4</v>
          </cell>
          <cell r="E136">
            <v>2.5</v>
          </cell>
          <cell r="F136">
            <v>12.1</v>
          </cell>
          <cell r="G136">
            <v>33.9</v>
          </cell>
          <cell r="H136">
            <v>60.6</v>
          </cell>
          <cell r="I136">
            <v>84.2</v>
          </cell>
          <cell r="J136">
            <v>96.3</v>
          </cell>
          <cell r="K136">
            <v>100</v>
          </cell>
        </row>
        <row r="138">
          <cell r="C138">
            <v>101</v>
          </cell>
          <cell r="D138">
            <v>0</v>
          </cell>
          <cell r="E138">
            <v>10.9</v>
          </cell>
          <cell r="F138">
            <v>50.5</v>
          </cell>
          <cell r="G138">
            <v>85.1</v>
          </cell>
          <cell r="H138">
            <v>94.1</v>
          </cell>
          <cell r="I138">
            <v>98</v>
          </cell>
          <cell r="J138">
            <v>98</v>
          </cell>
          <cell r="K138">
            <v>100</v>
          </cell>
        </row>
        <row r="139">
          <cell r="C139">
            <v>128</v>
          </cell>
          <cell r="D139">
            <v>0</v>
          </cell>
          <cell r="E139">
            <v>6.3</v>
          </cell>
          <cell r="F139">
            <v>50</v>
          </cell>
          <cell r="G139">
            <v>78.9</v>
          </cell>
          <cell r="H139">
            <v>92.2</v>
          </cell>
          <cell r="I139">
            <v>95.3</v>
          </cell>
          <cell r="J139">
            <v>98.4</v>
          </cell>
          <cell r="K139">
            <v>100</v>
          </cell>
        </row>
        <row r="140">
          <cell r="C140">
            <v>203</v>
          </cell>
          <cell r="D140">
            <v>0</v>
          </cell>
          <cell r="E140">
            <v>9.9</v>
          </cell>
          <cell r="F140">
            <v>52.2</v>
          </cell>
          <cell r="G140">
            <v>84.7</v>
          </cell>
          <cell r="H140">
            <v>94.6</v>
          </cell>
          <cell r="I140">
            <v>99</v>
          </cell>
          <cell r="J140">
            <v>100</v>
          </cell>
          <cell r="K140">
            <v>100</v>
          </cell>
        </row>
        <row r="141">
          <cell r="C141">
            <v>200</v>
          </cell>
          <cell r="D141">
            <v>0</v>
          </cell>
          <cell r="E141">
            <v>10.5</v>
          </cell>
          <cell r="F141">
            <v>55</v>
          </cell>
          <cell r="G141">
            <v>81</v>
          </cell>
          <cell r="H141">
            <v>93</v>
          </cell>
          <cell r="I141">
            <v>98</v>
          </cell>
          <cell r="J141">
            <v>99</v>
          </cell>
          <cell r="K141">
            <v>100</v>
          </cell>
        </row>
        <row r="142">
          <cell r="C142">
            <v>304</v>
          </cell>
          <cell r="D142">
            <v>0</v>
          </cell>
          <cell r="E142">
            <v>10.2</v>
          </cell>
          <cell r="F142">
            <v>51.6</v>
          </cell>
          <cell r="G142">
            <v>84.9</v>
          </cell>
          <cell r="H142">
            <v>94.4</v>
          </cell>
          <cell r="I142">
            <v>98.7</v>
          </cell>
          <cell r="J142">
            <v>99.3</v>
          </cell>
          <cell r="K142">
            <v>100</v>
          </cell>
        </row>
        <row r="143">
          <cell r="C143">
            <v>328</v>
          </cell>
          <cell r="D143">
            <v>0</v>
          </cell>
          <cell r="E143">
            <v>8.8</v>
          </cell>
          <cell r="F143">
            <v>53</v>
          </cell>
          <cell r="G143">
            <v>80.2</v>
          </cell>
          <cell r="H143">
            <v>92.7</v>
          </cell>
          <cell r="I143">
            <v>97</v>
          </cell>
          <cell r="J143">
            <v>98.8</v>
          </cell>
          <cell r="K143">
            <v>100</v>
          </cell>
        </row>
        <row r="145">
          <cell r="C145">
            <v>5160</v>
          </cell>
          <cell r="D145">
            <v>1.3</v>
          </cell>
          <cell r="E145">
            <v>3.6</v>
          </cell>
          <cell r="F145">
            <v>13.7</v>
          </cell>
          <cell r="G145">
            <v>36</v>
          </cell>
          <cell r="H145">
            <v>62.4</v>
          </cell>
          <cell r="I145">
            <v>84.4</v>
          </cell>
          <cell r="J145">
            <v>95.4</v>
          </cell>
          <cell r="K145">
            <v>100</v>
          </cell>
        </row>
        <row r="146">
          <cell r="C146">
            <v>5696</v>
          </cell>
          <cell r="D146">
            <v>1.4</v>
          </cell>
          <cell r="E146">
            <v>3.8</v>
          </cell>
          <cell r="F146">
            <v>15.1</v>
          </cell>
          <cell r="G146">
            <v>37.9</v>
          </cell>
          <cell r="H146">
            <v>63.3</v>
          </cell>
          <cell r="I146">
            <v>83.7</v>
          </cell>
          <cell r="J146">
            <v>95.5</v>
          </cell>
          <cell r="K146">
            <v>100</v>
          </cell>
        </row>
        <row r="147">
          <cell r="C147">
            <v>7994</v>
          </cell>
          <cell r="D147">
            <v>1.7</v>
          </cell>
          <cell r="E147">
            <v>6.1</v>
          </cell>
          <cell r="F147">
            <v>20.7</v>
          </cell>
          <cell r="G147">
            <v>46.3</v>
          </cell>
          <cell r="H147">
            <v>71.6</v>
          </cell>
          <cell r="I147">
            <v>88.6</v>
          </cell>
          <cell r="J147">
            <v>97.1</v>
          </cell>
          <cell r="K147">
            <v>100</v>
          </cell>
        </row>
        <row r="148">
          <cell r="C148">
            <v>8683</v>
          </cell>
          <cell r="D148">
            <v>1.9</v>
          </cell>
          <cell r="E148">
            <v>5.4</v>
          </cell>
          <cell r="F148">
            <v>20.6</v>
          </cell>
          <cell r="G148">
            <v>44.7</v>
          </cell>
          <cell r="H148">
            <v>69.5</v>
          </cell>
          <cell r="I148">
            <v>88.6</v>
          </cell>
          <cell r="J148">
            <v>97</v>
          </cell>
          <cell r="K148">
            <v>100</v>
          </cell>
        </row>
        <row r="149">
          <cell r="C149">
            <v>13154</v>
          </cell>
          <cell r="D149">
            <v>1.5</v>
          </cell>
          <cell r="E149">
            <v>5.1</v>
          </cell>
          <cell r="F149">
            <v>17.9</v>
          </cell>
          <cell r="G149">
            <v>42.2</v>
          </cell>
          <cell r="H149">
            <v>68</v>
          </cell>
          <cell r="I149">
            <v>86.9</v>
          </cell>
          <cell r="J149">
            <v>96.5</v>
          </cell>
          <cell r="K149">
            <v>100</v>
          </cell>
        </row>
        <row r="150">
          <cell r="C150">
            <v>14379</v>
          </cell>
          <cell r="D150">
            <v>1.7</v>
          </cell>
          <cell r="E150">
            <v>4.7</v>
          </cell>
          <cell r="F150">
            <v>18.4</v>
          </cell>
          <cell r="G150">
            <v>42</v>
          </cell>
          <cell r="H150">
            <v>67.1</v>
          </cell>
          <cell r="I150">
            <v>86.6</v>
          </cell>
          <cell r="J150">
            <v>96.4</v>
          </cell>
          <cell r="K150">
            <v>100</v>
          </cell>
        </row>
        <row r="152">
          <cell r="C152">
            <v>51413</v>
          </cell>
          <cell r="D152">
            <v>13</v>
          </cell>
          <cell r="E152">
            <v>18</v>
          </cell>
          <cell r="F152">
            <v>43.7</v>
          </cell>
          <cell r="G152">
            <v>65.2</v>
          </cell>
          <cell r="H152">
            <v>80.8</v>
          </cell>
          <cell r="I152">
            <v>91.6</v>
          </cell>
          <cell r="J152">
            <v>97.4</v>
          </cell>
          <cell r="K152">
            <v>100</v>
          </cell>
        </row>
        <row r="153">
          <cell r="C153">
            <v>49828</v>
          </cell>
          <cell r="D153">
            <v>12.4</v>
          </cell>
          <cell r="E153">
            <v>18.2</v>
          </cell>
          <cell r="F153">
            <v>44.5</v>
          </cell>
          <cell r="G153">
            <v>65.6</v>
          </cell>
          <cell r="H153">
            <v>80.9</v>
          </cell>
          <cell r="I153">
            <v>91.4</v>
          </cell>
          <cell r="J153">
            <v>97.4</v>
          </cell>
          <cell r="K153">
            <v>100</v>
          </cell>
        </row>
        <row r="154">
          <cell r="C154">
            <v>34301</v>
          </cell>
          <cell r="D154">
            <v>7.4</v>
          </cell>
          <cell r="E154">
            <v>16.6</v>
          </cell>
          <cell r="F154">
            <v>44.2</v>
          </cell>
          <cell r="G154">
            <v>67</v>
          </cell>
          <cell r="H154">
            <v>82.9</v>
          </cell>
          <cell r="I154">
            <v>92.8</v>
          </cell>
          <cell r="J154">
            <v>98.1</v>
          </cell>
          <cell r="K154">
            <v>100</v>
          </cell>
        </row>
        <row r="155">
          <cell r="C155">
            <v>33167</v>
          </cell>
          <cell r="D155">
            <v>7.1</v>
          </cell>
          <cell r="E155">
            <v>17.1</v>
          </cell>
          <cell r="F155">
            <v>44.9</v>
          </cell>
          <cell r="G155">
            <v>67.7</v>
          </cell>
          <cell r="H155">
            <v>83.3</v>
          </cell>
          <cell r="I155">
            <v>93.1</v>
          </cell>
          <cell r="J155">
            <v>98</v>
          </cell>
          <cell r="K155">
            <v>100</v>
          </cell>
        </row>
        <row r="156">
          <cell r="C156">
            <v>85714</v>
          </cell>
          <cell r="D156">
            <v>9.9</v>
          </cell>
          <cell r="E156">
            <v>17.4</v>
          </cell>
          <cell r="F156">
            <v>43.9</v>
          </cell>
          <cell r="G156">
            <v>65.9</v>
          </cell>
          <cell r="H156">
            <v>81.6</v>
          </cell>
          <cell r="I156">
            <v>92.1</v>
          </cell>
          <cell r="J156">
            <v>97.7</v>
          </cell>
          <cell r="K156">
            <v>100</v>
          </cell>
        </row>
        <row r="157">
          <cell r="C157">
            <v>82995</v>
          </cell>
          <cell r="D157">
            <v>9.6</v>
          </cell>
          <cell r="E157">
            <v>17.8</v>
          </cell>
          <cell r="F157">
            <v>44.7</v>
          </cell>
          <cell r="G157">
            <v>66.4</v>
          </cell>
          <cell r="H157">
            <v>81.8</v>
          </cell>
          <cell r="I157">
            <v>92</v>
          </cell>
          <cell r="J157">
            <v>97.6</v>
          </cell>
          <cell r="K157">
            <v>100</v>
          </cell>
        </row>
        <row r="159">
          <cell r="C159">
            <v>9251</v>
          </cell>
          <cell r="D159">
            <v>2.3</v>
          </cell>
          <cell r="E159">
            <v>28.5</v>
          </cell>
          <cell r="F159">
            <v>56.8</v>
          </cell>
          <cell r="G159">
            <v>77.6</v>
          </cell>
          <cell r="H159">
            <v>88.7</v>
          </cell>
          <cell r="I159">
            <v>95.4</v>
          </cell>
          <cell r="J159">
            <v>98.1</v>
          </cell>
          <cell r="K159">
            <v>100</v>
          </cell>
        </row>
        <row r="160">
          <cell r="C160">
            <v>8455</v>
          </cell>
          <cell r="D160">
            <v>2.1</v>
          </cell>
          <cell r="E160">
            <v>27.8</v>
          </cell>
          <cell r="F160">
            <v>57.7</v>
          </cell>
          <cell r="G160">
            <v>78.7</v>
          </cell>
          <cell r="H160">
            <v>89.2</v>
          </cell>
          <cell r="I160">
            <v>95.1</v>
          </cell>
          <cell r="J160">
            <v>98.2</v>
          </cell>
          <cell r="K160">
            <v>100</v>
          </cell>
        </row>
        <row r="161">
          <cell r="C161">
            <v>3972</v>
          </cell>
          <cell r="D161">
            <v>0.9</v>
          </cell>
          <cell r="E161">
            <v>29</v>
          </cell>
          <cell r="F161">
            <v>59</v>
          </cell>
          <cell r="G161">
            <v>80.3</v>
          </cell>
          <cell r="H161">
            <v>90.9</v>
          </cell>
          <cell r="I161">
            <v>95.8</v>
          </cell>
          <cell r="J161">
            <v>98.7</v>
          </cell>
          <cell r="K161">
            <v>100</v>
          </cell>
        </row>
        <row r="162">
          <cell r="C162">
            <v>3832</v>
          </cell>
          <cell r="D162">
            <v>0.8</v>
          </cell>
          <cell r="E162">
            <v>26.9</v>
          </cell>
          <cell r="F162">
            <v>57.6</v>
          </cell>
          <cell r="G162">
            <v>79.6</v>
          </cell>
          <cell r="H162">
            <v>90</v>
          </cell>
          <cell r="I162">
            <v>95.5</v>
          </cell>
          <cell r="J162">
            <v>98.6</v>
          </cell>
          <cell r="K162">
            <v>100</v>
          </cell>
        </row>
        <row r="163">
          <cell r="C163">
            <v>13223</v>
          </cell>
          <cell r="D163">
            <v>1.5</v>
          </cell>
          <cell r="E163">
            <v>28.6</v>
          </cell>
          <cell r="F163">
            <v>57.4</v>
          </cell>
          <cell r="G163">
            <v>78.4</v>
          </cell>
          <cell r="H163">
            <v>89.4</v>
          </cell>
          <cell r="I163">
            <v>95.5</v>
          </cell>
          <cell r="J163">
            <v>98.3</v>
          </cell>
          <cell r="K163">
            <v>100</v>
          </cell>
        </row>
        <row r="164">
          <cell r="C164">
            <v>12287</v>
          </cell>
          <cell r="D164">
            <v>1.4</v>
          </cell>
          <cell r="E164">
            <v>27.5</v>
          </cell>
          <cell r="F164">
            <v>57.7</v>
          </cell>
          <cell r="G164">
            <v>79</v>
          </cell>
          <cell r="H164">
            <v>89.5</v>
          </cell>
          <cell r="I164">
            <v>95.3</v>
          </cell>
          <cell r="J164">
            <v>98.3</v>
          </cell>
          <cell r="K164">
            <v>100</v>
          </cell>
        </row>
        <row r="166">
          <cell r="C166">
            <v>14526</v>
          </cell>
          <cell r="D166">
            <v>3.7</v>
          </cell>
          <cell r="E166">
            <v>1.2</v>
          </cell>
          <cell r="F166">
            <v>8.3</v>
          </cell>
          <cell r="G166">
            <v>34.2</v>
          </cell>
          <cell r="H166">
            <v>72.7</v>
          </cell>
          <cell r="I166">
            <v>94.3</v>
          </cell>
          <cell r="J166">
            <v>99.1</v>
          </cell>
          <cell r="K166">
            <v>100</v>
          </cell>
        </row>
        <row r="167">
          <cell r="C167">
            <v>15546</v>
          </cell>
          <cell r="D167">
            <v>3.9</v>
          </cell>
          <cell r="E167">
            <v>1.2</v>
          </cell>
          <cell r="F167">
            <v>8.9</v>
          </cell>
          <cell r="G167">
            <v>36.2</v>
          </cell>
          <cell r="H167">
            <v>73.6</v>
          </cell>
          <cell r="I167">
            <v>93.8</v>
          </cell>
          <cell r="J167">
            <v>98.9</v>
          </cell>
          <cell r="K167">
            <v>100</v>
          </cell>
        </row>
        <row r="168">
          <cell r="C168">
            <v>17585</v>
          </cell>
          <cell r="D168">
            <v>3.8</v>
          </cell>
          <cell r="E168">
            <v>1.9</v>
          </cell>
          <cell r="F168">
            <v>13.1</v>
          </cell>
          <cell r="G168">
            <v>47.1</v>
          </cell>
          <cell r="H168">
            <v>82.8</v>
          </cell>
          <cell r="I168">
            <v>96.9</v>
          </cell>
          <cell r="J168">
            <v>99.5</v>
          </cell>
          <cell r="K168">
            <v>100</v>
          </cell>
        </row>
        <row r="169">
          <cell r="C169">
            <v>18309</v>
          </cell>
          <cell r="D169">
            <v>3.9</v>
          </cell>
          <cell r="E169">
            <v>2</v>
          </cell>
          <cell r="F169">
            <v>14.2</v>
          </cell>
          <cell r="G169">
            <v>48.4</v>
          </cell>
          <cell r="H169">
            <v>82.9</v>
          </cell>
          <cell r="I169">
            <v>96.6</v>
          </cell>
          <cell r="J169">
            <v>99.3</v>
          </cell>
          <cell r="K169">
            <v>100</v>
          </cell>
        </row>
        <row r="170">
          <cell r="C170">
            <v>32111</v>
          </cell>
          <cell r="D170">
            <v>3.7</v>
          </cell>
          <cell r="E170">
            <v>1.6</v>
          </cell>
          <cell r="F170">
            <v>11</v>
          </cell>
          <cell r="G170">
            <v>41.3</v>
          </cell>
          <cell r="H170">
            <v>78.2</v>
          </cell>
          <cell r="I170">
            <v>95.7</v>
          </cell>
          <cell r="J170">
            <v>99.3</v>
          </cell>
          <cell r="K170">
            <v>100</v>
          </cell>
        </row>
        <row r="171">
          <cell r="C171">
            <v>33855</v>
          </cell>
          <cell r="D171">
            <v>3.9</v>
          </cell>
          <cell r="E171">
            <v>1.6</v>
          </cell>
          <cell r="F171">
            <v>11.8</v>
          </cell>
          <cell r="G171">
            <v>42.8</v>
          </cell>
          <cell r="H171">
            <v>78.7</v>
          </cell>
          <cell r="I171">
            <v>95.3</v>
          </cell>
          <cell r="J171">
            <v>99.1</v>
          </cell>
          <cell r="K171">
            <v>100</v>
          </cell>
        </row>
        <row r="173">
          <cell r="C173">
            <v>5705</v>
          </cell>
          <cell r="D173">
            <v>1.4</v>
          </cell>
          <cell r="E173">
            <v>3.9</v>
          </cell>
          <cell r="F173">
            <v>16.9</v>
          </cell>
          <cell r="G173">
            <v>39.5</v>
          </cell>
          <cell r="H173">
            <v>67.3</v>
          </cell>
          <cell r="I173">
            <v>88</v>
          </cell>
          <cell r="J173">
            <v>97.9</v>
          </cell>
          <cell r="K173">
            <v>100</v>
          </cell>
        </row>
        <row r="174">
          <cell r="C174">
            <v>6059</v>
          </cell>
          <cell r="D174">
            <v>1.5</v>
          </cell>
          <cell r="E174">
            <v>4</v>
          </cell>
          <cell r="F174">
            <v>17.2</v>
          </cell>
          <cell r="G174">
            <v>41.1</v>
          </cell>
          <cell r="H174">
            <v>67.8</v>
          </cell>
          <cell r="I174">
            <v>88.7</v>
          </cell>
          <cell r="J174">
            <v>97.8</v>
          </cell>
          <cell r="K174">
            <v>100</v>
          </cell>
        </row>
        <row r="175">
          <cell r="C175">
            <v>3790</v>
          </cell>
          <cell r="D175">
            <v>0.8</v>
          </cell>
          <cell r="E175">
            <v>4.4</v>
          </cell>
          <cell r="F175">
            <v>21.3</v>
          </cell>
          <cell r="G175">
            <v>49</v>
          </cell>
          <cell r="H175">
            <v>74.5</v>
          </cell>
          <cell r="I175">
            <v>92.4</v>
          </cell>
          <cell r="J175">
            <v>98.8</v>
          </cell>
          <cell r="K175">
            <v>100</v>
          </cell>
        </row>
        <row r="176">
          <cell r="C176">
            <v>4005</v>
          </cell>
          <cell r="D176">
            <v>0.9</v>
          </cell>
          <cell r="E176">
            <v>4.5</v>
          </cell>
          <cell r="F176">
            <v>21.8</v>
          </cell>
          <cell r="G176">
            <v>48</v>
          </cell>
          <cell r="H176">
            <v>73.7</v>
          </cell>
          <cell r="I176">
            <v>91.6</v>
          </cell>
          <cell r="J176">
            <v>98.6</v>
          </cell>
          <cell r="K176">
            <v>100</v>
          </cell>
        </row>
        <row r="177">
          <cell r="C177">
            <v>9495</v>
          </cell>
          <cell r="D177">
            <v>1.1</v>
          </cell>
          <cell r="E177">
            <v>4.1</v>
          </cell>
          <cell r="F177">
            <v>18.7</v>
          </cell>
          <cell r="G177">
            <v>43.3</v>
          </cell>
          <cell r="H177">
            <v>70.1</v>
          </cell>
          <cell r="I177">
            <v>89.8</v>
          </cell>
          <cell r="J177">
            <v>98.3</v>
          </cell>
          <cell r="K177">
            <v>100</v>
          </cell>
        </row>
        <row r="178">
          <cell r="C178">
            <v>10064</v>
          </cell>
          <cell r="D178">
            <v>1.2</v>
          </cell>
          <cell r="E178">
            <v>4.2</v>
          </cell>
          <cell r="F178">
            <v>19</v>
          </cell>
          <cell r="G178">
            <v>43.9</v>
          </cell>
          <cell r="H178">
            <v>70.2</v>
          </cell>
          <cell r="I178">
            <v>89.8</v>
          </cell>
          <cell r="J178">
            <v>98.1</v>
          </cell>
          <cell r="K178">
            <v>100</v>
          </cell>
        </row>
        <row r="180">
          <cell r="C180">
            <v>388</v>
          </cell>
          <cell r="D180">
            <v>0.1</v>
          </cell>
          <cell r="E180">
            <v>2.3</v>
          </cell>
          <cell r="F180">
            <v>13.4</v>
          </cell>
          <cell r="G180">
            <v>40.2</v>
          </cell>
          <cell r="H180">
            <v>74.2</v>
          </cell>
          <cell r="I180">
            <v>91.5</v>
          </cell>
          <cell r="J180">
            <v>99.2</v>
          </cell>
          <cell r="K180">
            <v>100</v>
          </cell>
        </row>
        <row r="181">
          <cell r="C181">
            <v>465</v>
          </cell>
          <cell r="D181">
            <v>0.1</v>
          </cell>
          <cell r="E181">
            <v>2.6</v>
          </cell>
          <cell r="F181">
            <v>10.3</v>
          </cell>
          <cell r="G181">
            <v>39.4</v>
          </cell>
          <cell r="H181">
            <v>70.3</v>
          </cell>
          <cell r="I181">
            <v>92.9</v>
          </cell>
          <cell r="J181">
            <v>99.1</v>
          </cell>
          <cell r="K181">
            <v>100</v>
          </cell>
        </row>
        <row r="182">
          <cell r="C182">
            <v>2764</v>
          </cell>
          <cell r="D182">
            <v>0.6</v>
          </cell>
          <cell r="E182">
            <v>4.1</v>
          </cell>
          <cell r="F182">
            <v>18.4</v>
          </cell>
          <cell r="G182">
            <v>49.2</v>
          </cell>
          <cell r="H182">
            <v>79.3</v>
          </cell>
          <cell r="I182">
            <v>95</v>
          </cell>
          <cell r="J182">
            <v>99.3</v>
          </cell>
          <cell r="K182">
            <v>100</v>
          </cell>
        </row>
        <row r="183">
          <cell r="C183">
            <v>3110</v>
          </cell>
          <cell r="D183">
            <v>0.7</v>
          </cell>
          <cell r="E183">
            <v>5</v>
          </cell>
          <cell r="F183">
            <v>17.8</v>
          </cell>
          <cell r="G183">
            <v>48</v>
          </cell>
          <cell r="H183">
            <v>78.7</v>
          </cell>
          <cell r="I183">
            <v>94.6</v>
          </cell>
          <cell r="J183">
            <v>99.4</v>
          </cell>
          <cell r="K183">
            <v>100</v>
          </cell>
        </row>
        <row r="184">
          <cell r="C184">
            <v>3152</v>
          </cell>
          <cell r="D184">
            <v>0.4</v>
          </cell>
          <cell r="E184">
            <v>3.9</v>
          </cell>
          <cell r="F184">
            <v>17.8</v>
          </cell>
          <cell r="G184">
            <v>48.1</v>
          </cell>
          <cell r="H184">
            <v>78.7</v>
          </cell>
          <cell r="I184">
            <v>94.6</v>
          </cell>
          <cell r="J184">
            <v>99.3</v>
          </cell>
          <cell r="K184">
            <v>100</v>
          </cell>
        </row>
        <row r="185">
          <cell r="C185">
            <v>3575</v>
          </cell>
          <cell r="D185">
            <v>0.4</v>
          </cell>
          <cell r="E185">
            <v>4.7</v>
          </cell>
          <cell r="F185">
            <v>16.8</v>
          </cell>
          <cell r="G185">
            <v>46.9</v>
          </cell>
          <cell r="H185">
            <v>77.6</v>
          </cell>
          <cell r="I185">
            <v>94.4</v>
          </cell>
          <cell r="J185">
            <v>99.3</v>
          </cell>
          <cell r="K185">
            <v>100</v>
          </cell>
        </row>
        <row r="187">
          <cell r="C187">
            <v>11030</v>
          </cell>
          <cell r="D187">
            <v>2.8</v>
          </cell>
          <cell r="E187">
            <v>2.4</v>
          </cell>
          <cell r="F187">
            <v>11.2</v>
          </cell>
          <cell r="G187">
            <v>32.4</v>
          </cell>
          <cell r="H187">
            <v>59.6</v>
          </cell>
          <cell r="I187">
            <v>83.1</v>
          </cell>
          <cell r="J187">
            <v>96.6</v>
          </cell>
          <cell r="K187">
            <v>100</v>
          </cell>
        </row>
        <row r="188">
          <cell r="C188">
            <v>12612</v>
          </cell>
          <cell r="D188">
            <v>3.1</v>
          </cell>
          <cell r="E188">
            <v>2.9</v>
          </cell>
          <cell r="F188">
            <v>11.7</v>
          </cell>
          <cell r="G188">
            <v>31.9</v>
          </cell>
          <cell r="H188">
            <v>58.1</v>
          </cell>
          <cell r="I188">
            <v>82.1</v>
          </cell>
          <cell r="J188">
            <v>96.5</v>
          </cell>
          <cell r="K188">
            <v>100</v>
          </cell>
        </row>
        <row r="189">
          <cell r="C189">
            <v>5866</v>
          </cell>
          <cell r="D189">
            <v>1.3</v>
          </cell>
          <cell r="E189">
            <v>6.5</v>
          </cell>
          <cell r="F189">
            <v>21.6</v>
          </cell>
          <cell r="G189">
            <v>47.2</v>
          </cell>
          <cell r="H189">
            <v>71.5</v>
          </cell>
          <cell r="I189">
            <v>89.4</v>
          </cell>
          <cell r="J189">
            <v>98.1</v>
          </cell>
          <cell r="K189">
            <v>100</v>
          </cell>
        </row>
        <row r="190">
          <cell r="C190">
            <v>6732</v>
          </cell>
          <cell r="D190">
            <v>1.4</v>
          </cell>
          <cell r="E190">
            <v>7.3</v>
          </cell>
          <cell r="F190">
            <v>21.6</v>
          </cell>
          <cell r="G190">
            <v>45.3</v>
          </cell>
          <cell r="H190">
            <v>69.5</v>
          </cell>
          <cell r="I190">
            <v>88.2</v>
          </cell>
          <cell r="J190">
            <v>97.8</v>
          </cell>
          <cell r="K190">
            <v>100</v>
          </cell>
        </row>
        <row r="191">
          <cell r="C191">
            <v>16896</v>
          </cell>
          <cell r="D191">
            <v>2</v>
          </cell>
          <cell r="E191">
            <v>3.8</v>
          </cell>
          <cell r="F191">
            <v>14.8</v>
          </cell>
          <cell r="G191">
            <v>37.5</v>
          </cell>
          <cell r="H191">
            <v>63.8</v>
          </cell>
          <cell r="I191">
            <v>85.3</v>
          </cell>
          <cell r="J191">
            <v>97.1</v>
          </cell>
          <cell r="K191">
            <v>100</v>
          </cell>
        </row>
        <row r="192">
          <cell r="C192">
            <v>19344</v>
          </cell>
          <cell r="D192">
            <v>2.2</v>
          </cell>
          <cell r="E192">
            <v>4.4</v>
          </cell>
          <cell r="F192">
            <v>15.2</v>
          </cell>
          <cell r="G192">
            <v>36.5</v>
          </cell>
          <cell r="H192">
            <v>62.1</v>
          </cell>
          <cell r="I192">
            <v>84.2</v>
          </cell>
          <cell r="J192">
            <v>96.9</v>
          </cell>
          <cell r="K192">
            <v>100</v>
          </cell>
        </row>
        <row r="194">
          <cell r="C194">
            <v>27148</v>
          </cell>
          <cell r="D194">
            <v>6.9</v>
          </cell>
          <cell r="E194">
            <v>9.4</v>
          </cell>
          <cell r="F194">
            <v>30.7</v>
          </cell>
          <cell r="G194">
            <v>53.4</v>
          </cell>
          <cell r="H194">
            <v>72.9</v>
          </cell>
          <cell r="I194">
            <v>87.3</v>
          </cell>
          <cell r="J194">
            <v>96.5</v>
          </cell>
          <cell r="K194">
            <v>100</v>
          </cell>
        </row>
        <row r="195">
          <cell r="C195">
            <v>26011</v>
          </cell>
          <cell r="D195">
            <v>6.5</v>
          </cell>
          <cell r="E195">
            <v>10.2</v>
          </cell>
          <cell r="F195">
            <v>31.7</v>
          </cell>
          <cell r="G195">
            <v>53.8</v>
          </cell>
          <cell r="H195">
            <v>72.2</v>
          </cell>
          <cell r="I195">
            <v>87.2</v>
          </cell>
          <cell r="J195">
            <v>96.4</v>
          </cell>
          <cell r="K195">
            <v>100</v>
          </cell>
        </row>
        <row r="196">
          <cell r="C196">
            <v>7361</v>
          </cell>
          <cell r="D196">
            <v>1.6</v>
          </cell>
          <cell r="E196">
            <v>11.6</v>
          </cell>
          <cell r="F196">
            <v>36.2</v>
          </cell>
          <cell r="G196">
            <v>60.7</v>
          </cell>
          <cell r="H196">
            <v>78.1</v>
          </cell>
          <cell r="I196">
            <v>90.2</v>
          </cell>
          <cell r="J196">
            <v>97.7</v>
          </cell>
          <cell r="K196">
            <v>100</v>
          </cell>
        </row>
        <row r="197">
          <cell r="C197">
            <v>6849</v>
          </cell>
          <cell r="D197">
            <v>1.5</v>
          </cell>
          <cell r="E197">
            <v>11.2</v>
          </cell>
          <cell r="F197">
            <v>38</v>
          </cell>
          <cell r="G197">
            <v>60.5</v>
          </cell>
          <cell r="H197">
            <v>78.5</v>
          </cell>
          <cell r="I197">
            <v>90.9</v>
          </cell>
          <cell r="J197">
            <v>97.7</v>
          </cell>
          <cell r="K197">
            <v>100</v>
          </cell>
        </row>
        <row r="198">
          <cell r="C198">
            <v>34509</v>
          </cell>
          <cell r="D198">
            <v>4</v>
          </cell>
          <cell r="E198">
            <v>9.9</v>
          </cell>
          <cell r="F198">
            <v>31.9</v>
          </cell>
          <cell r="G198">
            <v>55</v>
          </cell>
          <cell r="H198">
            <v>74</v>
          </cell>
          <cell r="I198">
            <v>87.9</v>
          </cell>
          <cell r="J198">
            <v>96.8</v>
          </cell>
          <cell r="K198">
            <v>100</v>
          </cell>
        </row>
        <row r="199">
          <cell r="C199">
            <v>32860</v>
          </cell>
          <cell r="D199">
            <v>3.8</v>
          </cell>
          <cell r="E199">
            <v>10.4</v>
          </cell>
          <cell r="F199">
            <v>33</v>
          </cell>
          <cell r="G199">
            <v>55.2</v>
          </cell>
          <cell r="H199">
            <v>73.5</v>
          </cell>
          <cell r="I199">
            <v>88</v>
          </cell>
          <cell r="J199">
            <v>96.7</v>
          </cell>
          <cell r="K199">
            <v>100</v>
          </cell>
        </row>
        <row r="201">
          <cell r="C201">
            <v>8669</v>
          </cell>
          <cell r="D201">
            <v>2.2</v>
          </cell>
          <cell r="E201">
            <v>6.2</v>
          </cell>
          <cell r="F201">
            <v>27.5</v>
          </cell>
          <cell r="G201">
            <v>56.4</v>
          </cell>
          <cell r="H201">
            <v>79.8</v>
          </cell>
          <cell r="I201">
            <v>93</v>
          </cell>
          <cell r="J201">
            <v>98.2</v>
          </cell>
          <cell r="K201">
            <v>100</v>
          </cell>
        </row>
        <row r="202">
          <cell r="C202">
            <v>8519</v>
          </cell>
          <cell r="D202">
            <v>2.1</v>
          </cell>
          <cell r="E202">
            <v>7.9</v>
          </cell>
          <cell r="F202">
            <v>29.6</v>
          </cell>
          <cell r="G202">
            <v>58.8</v>
          </cell>
          <cell r="H202">
            <v>81.2</v>
          </cell>
          <cell r="I202">
            <v>93.3</v>
          </cell>
          <cell r="J202">
            <v>98.3</v>
          </cell>
          <cell r="K202">
            <v>100</v>
          </cell>
        </row>
        <row r="203">
          <cell r="C203">
            <v>6591</v>
          </cell>
          <cell r="D203">
            <v>1.4</v>
          </cell>
          <cell r="E203">
            <v>8.1</v>
          </cell>
          <cell r="F203">
            <v>33.5</v>
          </cell>
          <cell r="G203">
            <v>63</v>
          </cell>
          <cell r="H203">
            <v>83.3</v>
          </cell>
          <cell r="I203">
            <v>94.1</v>
          </cell>
          <cell r="J203">
            <v>98.8</v>
          </cell>
          <cell r="K203">
            <v>100</v>
          </cell>
        </row>
        <row r="204">
          <cell r="C204">
            <v>6329</v>
          </cell>
          <cell r="D204">
            <v>1.4</v>
          </cell>
          <cell r="E204">
            <v>10</v>
          </cell>
          <cell r="F204">
            <v>35.3</v>
          </cell>
          <cell r="G204">
            <v>64</v>
          </cell>
          <cell r="H204">
            <v>83.7</v>
          </cell>
          <cell r="I204">
            <v>94.2</v>
          </cell>
          <cell r="J204">
            <v>98.2</v>
          </cell>
          <cell r="K204">
            <v>100</v>
          </cell>
        </row>
        <row r="205">
          <cell r="C205">
            <v>15260</v>
          </cell>
          <cell r="D205">
            <v>1.8</v>
          </cell>
          <cell r="E205">
            <v>7</v>
          </cell>
          <cell r="F205">
            <v>30.1</v>
          </cell>
          <cell r="G205">
            <v>59.2</v>
          </cell>
          <cell r="H205">
            <v>81.3</v>
          </cell>
          <cell r="I205">
            <v>93.5</v>
          </cell>
          <cell r="J205">
            <v>98.5</v>
          </cell>
          <cell r="K205">
            <v>100</v>
          </cell>
        </row>
        <row r="206">
          <cell r="C206">
            <v>14848</v>
          </cell>
          <cell r="D206">
            <v>1.7</v>
          </cell>
          <cell r="E206">
            <v>8.8</v>
          </cell>
          <cell r="F206">
            <v>32</v>
          </cell>
          <cell r="G206">
            <v>61</v>
          </cell>
          <cell r="H206">
            <v>82.3</v>
          </cell>
          <cell r="I206">
            <v>93.7</v>
          </cell>
          <cell r="J206">
            <v>98.3</v>
          </cell>
          <cell r="K206">
            <v>100</v>
          </cell>
        </row>
        <row r="208">
          <cell r="C208">
            <v>15178</v>
          </cell>
          <cell r="D208">
            <v>3.8</v>
          </cell>
          <cell r="E208">
            <v>2</v>
          </cell>
          <cell r="F208">
            <v>10.5</v>
          </cell>
          <cell r="G208">
            <v>31.9</v>
          </cell>
          <cell r="H208">
            <v>59.7</v>
          </cell>
          <cell r="I208">
            <v>83.3</v>
          </cell>
          <cell r="J208">
            <v>95.8</v>
          </cell>
          <cell r="K208">
            <v>100</v>
          </cell>
        </row>
        <row r="209">
          <cell r="C209">
            <v>15238</v>
          </cell>
          <cell r="D209">
            <v>3.8</v>
          </cell>
          <cell r="E209">
            <v>2.4</v>
          </cell>
          <cell r="F209">
            <v>11.7</v>
          </cell>
          <cell r="G209">
            <v>33</v>
          </cell>
          <cell r="H209">
            <v>60.6</v>
          </cell>
          <cell r="I209">
            <v>82.9</v>
          </cell>
          <cell r="J209">
            <v>95.3</v>
          </cell>
          <cell r="K209">
            <v>100</v>
          </cell>
        </row>
        <row r="210">
          <cell r="C210">
            <v>41308</v>
          </cell>
          <cell r="D210">
            <v>8.9</v>
          </cell>
          <cell r="E210">
            <v>5</v>
          </cell>
          <cell r="F210">
            <v>20.1</v>
          </cell>
          <cell r="G210">
            <v>47.9</v>
          </cell>
          <cell r="H210">
            <v>74.3</v>
          </cell>
          <cell r="I210">
            <v>90.7</v>
          </cell>
          <cell r="J210">
            <v>97.8</v>
          </cell>
          <cell r="K210">
            <v>100</v>
          </cell>
        </row>
        <row r="211">
          <cell r="C211">
            <v>40895</v>
          </cell>
          <cell r="D211">
            <v>8.8</v>
          </cell>
          <cell r="E211">
            <v>5</v>
          </cell>
          <cell r="F211">
            <v>20.6</v>
          </cell>
          <cell r="G211">
            <v>47.1</v>
          </cell>
          <cell r="H211">
            <v>73.1</v>
          </cell>
          <cell r="I211">
            <v>90.2</v>
          </cell>
          <cell r="J211">
            <v>97.8</v>
          </cell>
          <cell r="K211">
            <v>100</v>
          </cell>
        </row>
        <row r="212">
          <cell r="C212">
            <v>56486</v>
          </cell>
          <cell r="D212">
            <v>6.6</v>
          </cell>
          <cell r="E212">
            <v>4.2</v>
          </cell>
          <cell r="F212">
            <v>17.5</v>
          </cell>
          <cell r="G212">
            <v>43.6</v>
          </cell>
          <cell r="H212">
            <v>70.4</v>
          </cell>
          <cell r="I212">
            <v>88.7</v>
          </cell>
          <cell r="J212">
            <v>97.3</v>
          </cell>
          <cell r="K212">
            <v>100</v>
          </cell>
        </row>
        <row r="213">
          <cell r="C213">
            <v>56133</v>
          </cell>
          <cell r="D213">
            <v>6.5</v>
          </cell>
          <cell r="E213">
            <v>4.3</v>
          </cell>
          <cell r="F213">
            <v>18.2</v>
          </cell>
          <cell r="G213">
            <v>43.3</v>
          </cell>
          <cell r="H213">
            <v>69.7</v>
          </cell>
          <cell r="I213">
            <v>88.2</v>
          </cell>
          <cell r="J213">
            <v>97.1</v>
          </cell>
          <cell r="K213">
            <v>100</v>
          </cell>
        </row>
        <row r="215">
          <cell r="C215">
            <v>7298</v>
          </cell>
          <cell r="D215">
            <v>1.8</v>
          </cell>
          <cell r="E215">
            <v>4.8</v>
          </cell>
          <cell r="F215">
            <v>23.2</v>
          </cell>
          <cell r="G215">
            <v>52.9</v>
          </cell>
          <cell r="H215">
            <v>77.9</v>
          </cell>
          <cell r="I215">
            <v>92.7</v>
          </cell>
          <cell r="J215">
            <v>98.4</v>
          </cell>
          <cell r="K215">
            <v>100</v>
          </cell>
        </row>
        <row r="216">
          <cell r="C216">
            <v>7102</v>
          </cell>
          <cell r="D216">
            <v>1.8</v>
          </cell>
          <cell r="E216">
            <v>5.4</v>
          </cell>
          <cell r="F216">
            <v>25.2</v>
          </cell>
          <cell r="G216">
            <v>55.4</v>
          </cell>
          <cell r="H216">
            <v>78.9</v>
          </cell>
          <cell r="I216">
            <v>92.5</v>
          </cell>
          <cell r="J216">
            <v>98.2</v>
          </cell>
          <cell r="K216">
            <v>100</v>
          </cell>
        </row>
        <row r="217">
          <cell r="C217">
            <v>15744</v>
          </cell>
          <cell r="D217">
            <v>3.4</v>
          </cell>
          <cell r="E217">
            <v>5.1</v>
          </cell>
          <cell r="F217">
            <v>26.6</v>
          </cell>
          <cell r="G217">
            <v>57.2</v>
          </cell>
          <cell r="H217">
            <v>81.4</v>
          </cell>
          <cell r="I217">
            <v>93.9</v>
          </cell>
          <cell r="J217">
            <v>98.7</v>
          </cell>
          <cell r="K217">
            <v>100</v>
          </cell>
        </row>
        <row r="218">
          <cell r="C218">
            <v>15223</v>
          </cell>
          <cell r="D218">
            <v>3.3</v>
          </cell>
          <cell r="E218">
            <v>5.6</v>
          </cell>
          <cell r="F218">
            <v>28.3</v>
          </cell>
          <cell r="G218">
            <v>58.9</v>
          </cell>
          <cell r="H218">
            <v>82.3</v>
          </cell>
          <cell r="I218">
            <v>94.3</v>
          </cell>
          <cell r="J218">
            <v>98.7</v>
          </cell>
          <cell r="K218">
            <v>100</v>
          </cell>
        </row>
        <row r="219">
          <cell r="C219">
            <v>23042</v>
          </cell>
          <cell r="D219">
            <v>2.7</v>
          </cell>
          <cell r="E219">
            <v>5</v>
          </cell>
          <cell r="F219">
            <v>25.5</v>
          </cell>
          <cell r="G219">
            <v>55.9</v>
          </cell>
          <cell r="H219">
            <v>80.3</v>
          </cell>
          <cell r="I219">
            <v>93.6</v>
          </cell>
          <cell r="J219">
            <v>98.6</v>
          </cell>
          <cell r="K219">
            <v>100</v>
          </cell>
        </row>
        <row r="220">
          <cell r="C220">
            <v>22325</v>
          </cell>
          <cell r="D220">
            <v>2.6</v>
          </cell>
          <cell r="E220">
            <v>5.5</v>
          </cell>
          <cell r="F220">
            <v>27.3</v>
          </cell>
          <cell r="G220">
            <v>57.8</v>
          </cell>
          <cell r="H220">
            <v>81.2</v>
          </cell>
          <cell r="I220">
            <v>93.7</v>
          </cell>
          <cell r="J220">
            <v>98.5</v>
          </cell>
          <cell r="K220">
            <v>100</v>
          </cell>
        </row>
        <row r="222">
          <cell r="C222">
            <v>7843</v>
          </cell>
          <cell r="D222">
            <v>2</v>
          </cell>
          <cell r="E222">
            <v>2.9</v>
          </cell>
          <cell r="F222">
            <v>13</v>
          </cell>
          <cell r="G222">
            <v>36.8</v>
          </cell>
          <cell r="H222">
            <v>66.9</v>
          </cell>
          <cell r="I222">
            <v>88.1</v>
          </cell>
          <cell r="J222">
            <v>97</v>
          </cell>
          <cell r="K222">
            <v>100</v>
          </cell>
        </row>
        <row r="223">
          <cell r="C223">
            <v>7825</v>
          </cell>
          <cell r="D223">
            <v>1.9</v>
          </cell>
          <cell r="E223">
            <v>3.9</v>
          </cell>
          <cell r="F223">
            <v>15.3</v>
          </cell>
          <cell r="G223">
            <v>40.4</v>
          </cell>
          <cell r="H223">
            <v>69.5</v>
          </cell>
          <cell r="I223">
            <v>89.3</v>
          </cell>
          <cell r="J223">
            <v>97.3</v>
          </cell>
          <cell r="K223">
            <v>100</v>
          </cell>
        </row>
        <row r="224">
          <cell r="C224">
            <v>23514</v>
          </cell>
          <cell r="D224">
            <v>5</v>
          </cell>
          <cell r="E224">
            <v>4.7</v>
          </cell>
          <cell r="F224">
            <v>19.7</v>
          </cell>
          <cell r="G224">
            <v>47.7</v>
          </cell>
          <cell r="H224">
            <v>75.5</v>
          </cell>
          <cell r="I224">
            <v>92.1</v>
          </cell>
          <cell r="J224">
            <v>98.3</v>
          </cell>
          <cell r="K224">
            <v>100</v>
          </cell>
        </row>
        <row r="225">
          <cell r="C225">
            <v>22889</v>
          </cell>
          <cell r="D225">
            <v>4.9</v>
          </cell>
          <cell r="E225">
            <v>5.1</v>
          </cell>
          <cell r="F225">
            <v>20.8</v>
          </cell>
          <cell r="G225">
            <v>47.6</v>
          </cell>
          <cell r="H225">
            <v>74.1</v>
          </cell>
          <cell r="I225">
            <v>91.5</v>
          </cell>
          <cell r="J225">
            <v>98.2</v>
          </cell>
          <cell r="K225">
            <v>100</v>
          </cell>
        </row>
        <row r="226">
          <cell r="C226">
            <v>31357</v>
          </cell>
          <cell r="D226">
            <v>3.6</v>
          </cell>
          <cell r="E226">
            <v>4.2</v>
          </cell>
          <cell r="F226">
            <v>18.1</v>
          </cell>
          <cell r="G226">
            <v>44.9</v>
          </cell>
          <cell r="H226">
            <v>73.3</v>
          </cell>
          <cell r="I226">
            <v>91.1</v>
          </cell>
          <cell r="J226">
            <v>98</v>
          </cell>
          <cell r="K226">
            <v>100</v>
          </cell>
        </row>
        <row r="227">
          <cell r="C227">
            <v>30714</v>
          </cell>
          <cell r="D227">
            <v>3.5</v>
          </cell>
          <cell r="E227">
            <v>4.8</v>
          </cell>
          <cell r="F227">
            <v>19.4</v>
          </cell>
          <cell r="G227">
            <v>45.8</v>
          </cell>
          <cell r="H227">
            <v>73</v>
          </cell>
          <cell r="I227">
            <v>90.9</v>
          </cell>
          <cell r="J227">
            <v>97.9</v>
          </cell>
          <cell r="K227">
            <v>100</v>
          </cell>
        </row>
        <row r="229">
          <cell r="C229">
            <v>2480</v>
          </cell>
          <cell r="D229">
            <v>0.6</v>
          </cell>
          <cell r="E229">
            <v>7.1</v>
          </cell>
          <cell r="F229">
            <v>36.9</v>
          </cell>
          <cell r="G229">
            <v>67.4</v>
          </cell>
          <cell r="H229">
            <v>86.6</v>
          </cell>
          <cell r="I229">
            <v>95.7</v>
          </cell>
          <cell r="J229">
            <v>99</v>
          </cell>
          <cell r="K229">
            <v>100</v>
          </cell>
        </row>
        <row r="230">
          <cell r="C230">
            <v>2522</v>
          </cell>
          <cell r="D230">
            <v>0.6</v>
          </cell>
          <cell r="E230">
            <v>8.2</v>
          </cell>
          <cell r="F230">
            <v>39.2</v>
          </cell>
          <cell r="G230">
            <v>67.2</v>
          </cell>
          <cell r="H230">
            <v>85.4</v>
          </cell>
          <cell r="I230">
            <v>95.2</v>
          </cell>
          <cell r="J230">
            <v>98.7</v>
          </cell>
          <cell r="K230">
            <v>100</v>
          </cell>
        </row>
        <row r="231">
          <cell r="C231">
            <v>4871</v>
          </cell>
          <cell r="D231">
            <v>1</v>
          </cell>
          <cell r="E231">
            <v>6.7</v>
          </cell>
          <cell r="F231">
            <v>36.4</v>
          </cell>
          <cell r="G231">
            <v>66.2</v>
          </cell>
          <cell r="H231">
            <v>85.1</v>
          </cell>
          <cell r="I231">
            <v>95.6</v>
          </cell>
          <cell r="J231">
            <v>99</v>
          </cell>
          <cell r="K231">
            <v>100</v>
          </cell>
        </row>
        <row r="232">
          <cell r="C232">
            <v>5088</v>
          </cell>
          <cell r="D232">
            <v>1.1</v>
          </cell>
          <cell r="E232">
            <v>8.4</v>
          </cell>
          <cell r="F232">
            <v>37.1</v>
          </cell>
          <cell r="G232">
            <v>66.1</v>
          </cell>
          <cell r="H232">
            <v>85.6</v>
          </cell>
          <cell r="I232">
            <v>95.5</v>
          </cell>
          <cell r="J232">
            <v>98.9</v>
          </cell>
          <cell r="K232">
            <v>100</v>
          </cell>
        </row>
        <row r="233">
          <cell r="C233">
            <v>7351</v>
          </cell>
          <cell r="D233">
            <v>0.9</v>
          </cell>
          <cell r="E233">
            <v>6.8</v>
          </cell>
          <cell r="F233">
            <v>36.5</v>
          </cell>
          <cell r="G233">
            <v>66.6</v>
          </cell>
          <cell r="H233">
            <v>85.6</v>
          </cell>
          <cell r="I233">
            <v>95.6</v>
          </cell>
          <cell r="J233">
            <v>99</v>
          </cell>
          <cell r="K233">
            <v>100</v>
          </cell>
        </row>
        <row r="234">
          <cell r="C234">
            <v>7610</v>
          </cell>
          <cell r="D234">
            <v>0.9</v>
          </cell>
          <cell r="E234">
            <v>8.3</v>
          </cell>
          <cell r="F234">
            <v>37.8</v>
          </cell>
          <cell r="G234">
            <v>66.5</v>
          </cell>
          <cell r="H234">
            <v>85.5</v>
          </cell>
          <cell r="I234">
            <v>95.4</v>
          </cell>
          <cell r="J234">
            <v>98.9</v>
          </cell>
          <cell r="K234">
            <v>100</v>
          </cell>
        </row>
        <row r="236">
          <cell r="C236">
            <v>162</v>
          </cell>
          <cell r="D236">
            <v>0</v>
          </cell>
          <cell r="E236">
            <v>4.9</v>
          </cell>
          <cell r="F236">
            <v>22.2</v>
          </cell>
          <cell r="G236">
            <v>41.4</v>
          </cell>
          <cell r="H236">
            <v>70.4</v>
          </cell>
          <cell r="I236">
            <v>92</v>
          </cell>
          <cell r="J236">
            <v>98.8</v>
          </cell>
          <cell r="K236">
            <v>100</v>
          </cell>
        </row>
        <row r="237">
          <cell r="C237">
            <v>196</v>
          </cell>
          <cell r="D237">
            <v>0</v>
          </cell>
          <cell r="E237">
            <v>4.6</v>
          </cell>
          <cell r="F237">
            <v>20.9</v>
          </cell>
          <cell r="G237">
            <v>45.9</v>
          </cell>
          <cell r="H237">
            <v>71.4</v>
          </cell>
          <cell r="I237">
            <v>88.8</v>
          </cell>
          <cell r="J237">
            <v>96.9</v>
          </cell>
          <cell r="K237">
            <v>100</v>
          </cell>
        </row>
        <row r="238">
          <cell r="C238">
            <v>697</v>
          </cell>
          <cell r="D238">
            <v>0.1</v>
          </cell>
          <cell r="E238">
            <v>3.3</v>
          </cell>
          <cell r="F238">
            <v>17.2</v>
          </cell>
          <cell r="G238">
            <v>44.5</v>
          </cell>
          <cell r="H238">
            <v>72.9</v>
          </cell>
          <cell r="I238">
            <v>92.5</v>
          </cell>
          <cell r="J238">
            <v>98.6</v>
          </cell>
          <cell r="K238">
            <v>100</v>
          </cell>
        </row>
        <row r="239">
          <cell r="C239">
            <v>721</v>
          </cell>
          <cell r="D239">
            <v>0.2</v>
          </cell>
          <cell r="E239">
            <v>3.9</v>
          </cell>
          <cell r="F239">
            <v>19.4</v>
          </cell>
          <cell r="G239">
            <v>46</v>
          </cell>
          <cell r="H239">
            <v>79.1</v>
          </cell>
          <cell r="I239">
            <v>94.6</v>
          </cell>
          <cell r="J239">
            <v>98.8</v>
          </cell>
          <cell r="K239">
            <v>100</v>
          </cell>
        </row>
        <row r="240">
          <cell r="C240">
            <v>859</v>
          </cell>
          <cell r="D240">
            <v>0.1</v>
          </cell>
          <cell r="E240">
            <v>3.6</v>
          </cell>
          <cell r="F240">
            <v>18.2</v>
          </cell>
          <cell r="G240">
            <v>43.9</v>
          </cell>
          <cell r="H240">
            <v>72.4</v>
          </cell>
          <cell r="I240">
            <v>92.4</v>
          </cell>
          <cell r="J240">
            <v>98.6</v>
          </cell>
          <cell r="K240">
            <v>100</v>
          </cell>
        </row>
        <row r="241">
          <cell r="C241">
            <v>917</v>
          </cell>
          <cell r="D241">
            <v>0.1</v>
          </cell>
          <cell r="E241">
            <v>4</v>
          </cell>
          <cell r="F241">
            <v>19.7</v>
          </cell>
          <cell r="G241">
            <v>46</v>
          </cell>
          <cell r="H241">
            <v>77.4</v>
          </cell>
          <cell r="I241">
            <v>93.3</v>
          </cell>
          <cell r="J241">
            <v>98.4</v>
          </cell>
          <cell r="K241">
            <v>100</v>
          </cell>
        </row>
        <row r="243">
          <cell r="C243">
            <v>4020</v>
          </cell>
          <cell r="D243">
            <v>1</v>
          </cell>
          <cell r="E243">
            <v>10.5</v>
          </cell>
          <cell r="F243">
            <v>46.3</v>
          </cell>
          <cell r="G243">
            <v>78</v>
          </cell>
          <cell r="H243">
            <v>92</v>
          </cell>
          <cell r="I243">
            <v>96.3</v>
          </cell>
          <cell r="J243">
            <v>98.3</v>
          </cell>
          <cell r="K243">
            <v>100</v>
          </cell>
        </row>
        <row r="244">
          <cell r="C244">
            <v>3954</v>
          </cell>
          <cell r="D244">
            <v>1</v>
          </cell>
          <cell r="E244">
            <v>11.6</v>
          </cell>
          <cell r="F244">
            <v>47.2</v>
          </cell>
          <cell r="G244">
            <v>77.2</v>
          </cell>
          <cell r="H244">
            <v>90.3</v>
          </cell>
          <cell r="I244">
            <v>95.5</v>
          </cell>
          <cell r="J244">
            <v>98.1</v>
          </cell>
          <cell r="K244">
            <v>100</v>
          </cell>
        </row>
        <row r="245">
          <cell r="C245">
            <v>5116</v>
          </cell>
          <cell r="D245">
            <v>1.1</v>
          </cell>
          <cell r="E245">
            <v>14.5</v>
          </cell>
          <cell r="F245">
            <v>55.8</v>
          </cell>
          <cell r="G245">
            <v>82.9</v>
          </cell>
          <cell r="H245">
            <v>93.2</v>
          </cell>
          <cell r="I245">
            <v>97.1</v>
          </cell>
          <cell r="J245">
            <v>98.7</v>
          </cell>
          <cell r="K245">
            <v>100</v>
          </cell>
        </row>
        <row r="246">
          <cell r="C246">
            <v>4999</v>
          </cell>
          <cell r="D246">
            <v>1.1</v>
          </cell>
          <cell r="E246">
            <v>14.3</v>
          </cell>
          <cell r="F246">
            <v>55.4</v>
          </cell>
          <cell r="G246">
            <v>81.7</v>
          </cell>
          <cell r="H246">
            <v>92.4</v>
          </cell>
          <cell r="I246">
            <v>96.8</v>
          </cell>
          <cell r="J246">
            <v>98.8</v>
          </cell>
          <cell r="K246">
            <v>100</v>
          </cell>
        </row>
        <row r="247">
          <cell r="C247">
            <v>9136</v>
          </cell>
          <cell r="D247">
            <v>1.1</v>
          </cell>
          <cell r="E247">
            <v>12.8</v>
          </cell>
          <cell r="F247">
            <v>51.7</v>
          </cell>
          <cell r="G247">
            <v>80.7</v>
          </cell>
          <cell r="H247">
            <v>92.7</v>
          </cell>
          <cell r="I247">
            <v>96.8</v>
          </cell>
          <cell r="J247">
            <v>98.5</v>
          </cell>
          <cell r="K247">
            <v>100</v>
          </cell>
        </row>
        <row r="248">
          <cell r="C248">
            <v>8953</v>
          </cell>
          <cell r="D248">
            <v>1</v>
          </cell>
          <cell r="E248">
            <v>13.1</v>
          </cell>
          <cell r="F248">
            <v>51.8</v>
          </cell>
          <cell r="G248">
            <v>79.7</v>
          </cell>
          <cell r="H248">
            <v>91.4</v>
          </cell>
          <cell r="I248">
            <v>96.2</v>
          </cell>
          <cell r="J248">
            <v>98.5</v>
          </cell>
          <cell r="K248">
            <v>100</v>
          </cell>
        </row>
        <row r="250">
          <cell r="C250">
            <v>2613</v>
          </cell>
          <cell r="D250">
            <v>0.7</v>
          </cell>
          <cell r="E250">
            <v>8.3</v>
          </cell>
          <cell r="F250">
            <v>28.7</v>
          </cell>
          <cell r="G250">
            <v>53.1</v>
          </cell>
          <cell r="H250">
            <v>75.9</v>
          </cell>
          <cell r="I250">
            <v>91.3</v>
          </cell>
          <cell r="J250">
            <v>98</v>
          </cell>
          <cell r="K250">
            <v>100</v>
          </cell>
        </row>
        <row r="251">
          <cell r="C251">
            <v>2530</v>
          </cell>
          <cell r="D251">
            <v>0.6</v>
          </cell>
          <cell r="E251">
            <v>9.1</v>
          </cell>
          <cell r="F251">
            <v>29.9</v>
          </cell>
          <cell r="G251">
            <v>53.2</v>
          </cell>
          <cell r="H251">
            <v>74.3</v>
          </cell>
          <cell r="I251">
            <v>88.8</v>
          </cell>
          <cell r="J251">
            <v>96.8</v>
          </cell>
          <cell r="K251">
            <v>100</v>
          </cell>
        </row>
        <row r="252">
          <cell r="C252">
            <v>762</v>
          </cell>
          <cell r="D252">
            <v>0.2</v>
          </cell>
          <cell r="E252">
            <v>9.7</v>
          </cell>
          <cell r="F252">
            <v>34.3</v>
          </cell>
          <cell r="G252">
            <v>61.5</v>
          </cell>
          <cell r="H252">
            <v>78.1</v>
          </cell>
          <cell r="I252">
            <v>90.7</v>
          </cell>
          <cell r="J252">
            <v>97.5</v>
          </cell>
          <cell r="K252">
            <v>100</v>
          </cell>
        </row>
        <row r="253">
          <cell r="C253">
            <v>747</v>
          </cell>
          <cell r="D253">
            <v>0.2</v>
          </cell>
          <cell r="E253">
            <v>12.7</v>
          </cell>
          <cell r="F253">
            <v>31.7</v>
          </cell>
          <cell r="G253">
            <v>57.3</v>
          </cell>
          <cell r="H253">
            <v>78.3</v>
          </cell>
          <cell r="I253">
            <v>90.1</v>
          </cell>
          <cell r="J253">
            <v>97.5</v>
          </cell>
          <cell r="K253">
            <v>100</v>
          </cell>
        </row>
        <row r="254">
          <cell r="C254">
            <v>3375</v>
          </cell>
          <cell r="D254">
            <v>0.4</v>
          </cell>
          <cell r="E254">
            <v>8.6</v>
          </cell>
          <cell r="F254">
            <v>30</v>
          </cell>
          <cell r="G254">
            <v>55</v>
          </cell>
          <cell r="H254">
            <v>76.4</v>
          </cell>
          <cell r="I254">
            <v>91.2</v>
          </cell>
          <cell r="J254">
            <v>97.9</v>
          </cell>
          <cell r="K254">
            <v>100</v>
          </cell>
        </row>
        <row r="255">
          <cell r="C255">
            <v>3277</v>
          </cell>
          <cell r="D255">
            <v>0.4</v>
          </cell>
          <cell r="E255">
            <v>9.9</v>
          </cell>
          <cell r="F255">
            <v>30.3</v>
          </cell>
          <cell r="G255">
            <v>54.2</v>
          </cell>
          <cell r="H255">
            <v>75.2</v>
          </cell>
          <cell r="I255">
            <v>89.1</v>
          </cell>
          <cell r="J255">
            <v>96.9</v>
          </cell>
          <cell r="K255">
            <v>100</v>
          </cell>
        </row>
        <row r="257">
          <cell r="C257">
            <v>5798</v>
          </cell>
          <cell r="D257">
            <v>1.5</v>
          </cell>
          <cell r="E257">
            <v>3</v>
          </cell>
          <cell r="F257">
            <v>14.8</v>
          </cell>
          <cell r="G257">
            <v>37.6</v>
          </cell>
          <cell r="H257">
            <v>63.5</v>
          </cell>
          <cell r="I257">
            <v>84.4</v>
          </cell>
          <cell r="J257">
            <v>94.9</v>
          </cell>
          <cell r="K257">
            <v>100</v>
          </cell>
        </row>
        <row r="258">
          <cell r="C258">
            <v>5987</v>
          </cell>
          <cell r="D258">
            <v>1.5</v>
          </cell>
          <cell r="E258">
            <v>3</v>
          </cell>
          <cell r="F258">
            <v>15.3</v>
          </cell>
          <cell r="G258">
            <v>37.3</v>
          </cell>
          <cell r="H258">
            <v>62.8</v>
          </cell>
          <cell r="I258">
            <v>84.4</v>
          </cell>
          <cell r="J258">
            <v>95.5</v>
          </cell>
          <cell r="K258">
            <v>100</v>
          </cell>
        </row>
        <row r="259">
          <cell r="C259">
            <v>5764</v>
          </cell>
          <cell r="D259">
            <v>1.2</v>
          </cell>
          <cell r="E259">
            <v>4.5</v>
          </cell>
          <cell r="F259">
            <v>20.5</v>
          </cell>
          <cell r="G259">
            <v>46.1</v>
          </cell>
          <cell r="H259">
            <v>70.7</v>
          </cell>
          <cell r="I259">
            <v>87.4</v>
          </cell>
          <cell r="J259">
            <v>96.5</v>
          </cell>
          <cell r="K259">
            <v>100</v>
          </cell>
        </row>
        <row r="260">
          <cell r="C260">
            <v>5546</v>
          </cell>
          <cell r="D260">
            <v>1.2</v>
          </cell>
          <cell r="E260">
            <v>4.5</v>
          </cell>
          <cell r="F260">
            <v>20.3</v>
          </cell>
          <cell r="G260">
            <v>46.4</v>
          </cell>
          <cell r="H260">
            <v>71</v>
          </cell>
          <cell r="I260">
            <v>87.6</v>
          </cell>
          <cell r="J260">
            <v>96.6</v>
          </cell>
          <cell r="K260">
            <v>100</v>
          </cell>
        </row>
        <row r="261">
          <cell r="C261">
            <v>11562</v>
          </cell>
          <cell r="D261">
            <v>1.3</v>
          </cell>
          <cell r="E261">
            <v>3.7</v>
          </cell>
          <cell r="F261">
            <v>17.6</v>
          </cell>
          <cell r="G261">
            <v>41.8</v>
          </cell>
          <cell r="H261">
            <v>67.1</v>
          </cell>
          <cell r="I261">
            <v>85.9</v>
          </cell>
          <cell r="J261">
            <v>95.7</v>
          </cell>
          <cell r="K261">
            <v>100</v>
          </cell>
        </row>
        <row r="262">
          <cell r="C262">
            <v>11533</v>
          </cell>
          <cell r="D262">
            <v>1.3</v>
          </cell>
          <cell r="E262">
            <v>3.7</v>
          </cell>
          <cell r="F262">
            <v>17.7</v>
          </cell>
          <cell r="G262">
            <v>41.7</v>
          </cell>
          <cell r="H262">
            <v>66.7</v>
          </cell>
          <cell r="I262">
            <v>85.9</v>
          </cell>
          <cell r="J262">
            <v>96</v>
          </cell>
          <cell r="K262">
            <v>100</v>
          </cell>
        </row>
        <row r="264">
          <cell r="C264">
            <v>395914</v>
          </cell>
          <cell r="D264">
            <v>100</v>
          </cell>
          <cell r="E264">
            <v>8</v>
          </cell>
          <cell r="F264">
            <v>25.8</v>
          </cell>
          <cell r="G264">
            <v>50.2</v>
          </cell>
          <cell r="H264">
            <v>73.9</v>
          </cell>
          <cell r="I264">
            <v>90</v>
          </cell>
          <cell r="J264">
            <v>97.5</v>
          </cell>
          <cell r="K264">
            <v>100</v>
          </cell>
        </row>
        <row r="265">
          <cell r="C265">
            <v>401676</v>
          </cell>
          <cell r="D265">
            <v>100</v>
          </cell>
          <cell r="E265">
            <v>8.2</v>
          </cell>
          <cell r="F265">
            <v>26.2</v>
          </cell>
          <cell r="G265">
            <v>50.4</v>
          </cell>
          <cell r="H265">
            <v>73.7</v>
          </cell>
          <cell r="I265">
            <v>89.7</v>
          </cell>
          <cell r="J265">
            <v>97.3</v>
          </cell>
          <cell r="K265">
            <v>100</v>
          </cell>
        </row>
        <row r="266">
          <cell r="C266">
            <v>465905</v>
          </cell>
          <cell r="D266">
            <v>100</v>
          </cell>
          <cell r="E266">
            <v>7.9</v>
          </cell>
          <cell r="F266">
            <v>27.2</v>
          </cell>
          <cell r="G266">
            <v>54.7</v>
          </cell>
          <cell r="H266">
            <v>78.9</v>
          </cell>
          <cell r="I266">
            <v>92.9</v>
          </cell>
          <cell r="J266">
            <v>98.4</v>
          </cell>
          <cell r="K266">
            <v>100</v>
          </cell>
        </row>
        <row r="267">
          <cell r="C267">
            <v>465641</v>
          </cell>
          <cell r="D267">
            <v>100</v>
          </cell>
          <cell r="E267">
            <v>8.2</v>
          </cell>
          <cell r="F267">
            <v>27.7</v>
          </cell>
          <cell r="G267">
            <v>54.4</v>
          </cell>
          <cell r="H267">
            <v>78.4</v>
          </cell>
          <cell r="I267">
            <v>92.6</v>
          </cell>
          <cell r="J267">
            <v>98.3</v>
          </cell>
          <cell r="K267">
            <v>100</v>
          </cell>
        </row>
        <row r="268">
          <cell r="C268">
            <v>861819</v>
          </cell>
          <cell r="D268">
            <v>100</v>
          </cell>
          <cell r="E268">
            <v>7.9</v>
          </cell>
          <cell r="F268">
            <v>26.6</v>
          </cell>
          <cell r="G268">
            <v>52.6</v>
          </cell>
          <cell r="H268">
            <v>76.6</v>
          </cell>
          <cell r="I268">
            <v>91.5</v>
          </cell>
          <cell r="J268">
            <v>98</v>
          </cell>
          <cell r="K268">
            <v>100</v>
          </cell>
        </row>
        <row r="269">
          <cell r="C269">
            <v>867317</v>
          </cell>
          <cell r="D269">
            <v>100</v>
          </cell>
          <cell r="E269">
            <v>8.2</v>
          </cell>
          <cell r="F269">
            <v>27</v>
          </cell>
          <cell r="G269">
            <v>52.6</v>
          </cell>
          <cell r="H269">
            <v>76.2</v>
          </cell>
          <cell r="I269">
            <v>91.3</v>
          </cell>
          <cell r="J269">
            <v>97.8</v>
          </cell>
          <cell r="K26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G204"/>
  <sheetViews>
    <sheetView tabSelected="1" workbookViewId="0" topLeftCell="O1">
      <selection activeCell="F97" sqref="F97"/>
      <selection activeCell="AE6" sqref="AE6"/>
    </sheetView>
  </sheetViews>
  <sheetFormatPr defaultColWidth="9.33203125" defaultRowHeight="12.75"/>
  <cols>
    <col min="1" max="2" width="1.0078125" style="0" customWidth="1"/>
    <col min="3" max="3" width="2.5" style="0" customWidth="1"/>
    <col min="4" max="5" width="4.5" style="8" customWidth="1"/>
    <col min="6" max="6" width="6" style="11" customWidth="1"/>
    <col min="7" max="13" width="5.16015625" style="2" customWidth="1"/>
    <col min="14" max="14" width="6.33203125" style="2" customWidth="1"/>
    <col min="15" max="15" width="8.16015625" style="2" customWidth="1"/>
    <col min="16" max="16" width="6.5" style="0" customWidth="1"/>
    <col min="17" max="17" width="4.16015625" style="0" customWidth="1"/>
    <col min="18" max="18" width="5.16015625" style="0" customWidth="1"/>
    <col min="19" max="19" width="5.5" style="0" customWidth="1"/>
    <col min="20" max="27" width="6" style="0" customWidth="1"/>
    <col min="28" max="29" width="8.16015625" style="0" customWidth="1"/>
    <col min="30" max="30" width="1.171875" style="0" customWidth="1"/>
    <col min="31" max="31" width="6" style="0" customWidth="1"/>
    <col min="32" max="32" width="6.66015625" style="0" customWidth="1"/>
    <col min="33" max="33" width="6.16015625" style="97" customWidth="1"/>
    <col min="34" max="16384" width="8.16015625" style="0" customWidth="1"/>
  </cols>
  <sheetData>
    <row r="1" ht="7.5" customHeight="1"/>
    <row r="2" spans="3:33" s="99" customFormat="1" ht="15">
      <c r="C2" s="99" t="s">
        <v>10</v>
      </c>
      <c r="D2" s="100"/>
      <c r="E2" s="100"/>
      <c r="F2" s="101"/>
      <c r="G2" s="102"/>
      <c r="H2" s="102"/>
      <c r="J2" s="102"/>
      <c r="K2" s="102" t="s">
        <v>87</v>
      </c>
      <c r="L2" s="102"/>
      <c r="M2" s="102"/>
      <c r="N2" s="102"/>
      <c r="O2" s="102"/>
      <c r="Q2" s="99" t="s">
        <v>10</v>
      </c>
      <c r="AG2" s="103"/>
    </row>
    <row r="3" spans="7:21" ht="13.5">
      <c r="G3" s="3" t="s">
        <v>16</v>
      </c>
      <c r="U3" t="s">
        <v>17</v>
      </c>
    </row>
    <row r="4" spans="6:12" ht="3.75" customHeight="1">
      <c r="F4" s="96"/>
      <c r="G4" s="7"/>
      <c r="H4" s="7"/>
      <c r="I4" s="7"/>
      <c r="J4" s="7"/>
      <c r="K4" s="7"/>
      <c r="L4" s="7"/>
    </row>
    <row r="5" spans="3:33" ht="15">
      <c r="C5" s="1"/>
      <c r="D5" s="9" t="s">
        <v>0</v>
      </c>
      <c r="E5" s="9" t="s">
        <v>1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5" t="s">
        <v>15</v>
      </c>
      <c r="P5" s="3" t="s">
        <v>145</v>
      </c>
      <c r="Q5" s="1"/>
      <c r="R5" s="9" t="s">
        <v>0</v>
      </c>
      <c r="S5" s="9" t="s">
        <v>1</v>
      </c>
      <c r="U5" s="2" t="s">
        <v>18</v>
      </c>
      <c r="V5" s="2" t="s">
        <v>2</v>
      </c>
      <c r="W5" s="2" t="s">
        <v>3</v>
      </c>
      <c r="X5" s="2" t="s">
        <v>4</v>
      </c>
      <c r="Y5" s="2" t="s">
        <v>5</v>
      </c>
      <c r="Z5" s="2" t="s">
        <v>6</v>
      </c>
      <c r="AA5" s="2" t="s">
        <v>7</v>
      </c>
      <c r="AB5" s="2" t="s">
        <v>8</v>
      </c>
      <c r="AC5" s="2" t="s">
        <v>15</v>
      </c>
      <c r="AE5" s="2" t="s">
        <v>89</v>
      </c>
      <c r="AF5" s="2" t="s">
        <v>159</v>
      </c>
      <c r="AG5" s="97" t="s">
        <v>146</v>
      </c>
    </row>
    <row r="6" spans="3:19" ht="15">
      <c r="C6" s="1" t="s">
        <v>9</v>
      </c>
      <c r="D6" s="9"/>
      <c r="E6" s="9"/>
      <c r="O6" s="5"/>
      <c r="Q6" s="1" t="s">
        <v>9</v>
      </c>
      <c r="R6" s="9"/>
      <c r="S6" s="9"/>
    </row>
    <row r="7" spans="3:33" ht="15">
      <c r="C7" s="1"/>
      <c r="D7" s="9">
        <v>6.8</v>
      </c>
      <c r="E7" s="9">
        <v>32.6</v>
      </c>
      <c r="F7" s="11">
        <v>2012</v>
      </c>
      <c r="G7" s="2">
        <f>D7+E7</f>
        <v>39.4</v>
      </c>
      <c r="H7" s="2">
        <v>29.4</v>
      </c>
      <c r="I7" s="2">
        <v>18.5</v>
      </c>
      <c r="J7" s="2">
        <v>8.8</v>
      </c>
      <c r="K7" s="2">
        <v>3.1000000000000085</v>
      </c>
      <c r="M7" s="2">
        <v>0.7999999999999972</v>
      </c>
      <c r="N7" s="2">
        <v>99.2</v>
      </c>
      <c r="O7" s="6">
        <v>12511</v>
      </c>
      <c r="P7" s="88">
        <f>O7/AG7</f>
        <v>0.014516969340429951</v>
      </c>
      <c r="Q7" s="1"/>
      <c r="R7" s="12">
        <f aca="true" t="shared" si="0" ref="R7:S9">D7*$O7/100</f>
        <v>850.748</v>
      </c>
      <c r="S7" s="12">
        <f t="shared" si="0"/>
        <v>4078.5860000000002</v>
      </c>
      <c r="T7" s="11">
        <v>2012</v>
      </c>
      <c r="U7" s="4">
        <f>G7*$O7/100</f>
        <v>4929.334</v>
      </c>
      <c r="V7" s="4">
        <f aca="true" t="shared" si="1" ref="V7:AB7">H7*$O7/100</f>
        <v>3678.2339999999995</v>
      </c>
      <c r="W7" s="4">
        <f t="shared" si="1"/>
        <v>2314.535</v>
      </c>
      <c r="X7" s="4">
        <f t="shared" si="1"/>
        <v>1100.968</v>
      </c>
      <c r="Y7" s="4">
        <f t="shared" si="1"/>
        <v>387.8410000000011</v>
      </c>
      <c r="Z7" s="4"/>
      <c r="AA7" s="4">
        <f t="shared" si="1"/>
        <v>100.08799999999965</v>
      </c>
      <c r="AB7" s="4">
        <f t="shared" si="1"/>
        <v>12410.912</v>
      </c>
      <c r="AC7" s="6">
        <f>O7</f>
        <v>12511</v>
      </c>
      <c r="AE7" s="4">
        <f aca="true" t="shared" si="2" ref="AE7:AE16">X7+Y7</f>
        <v>1488.809000000001</v>
      </c>
      <c r="AF7" s="4">
        <f>SUM(W7:Y7)</f>
        <v>3803.344000000001</v>
      </c>
      <c r="AG7" s="97">
        <v>861819</v>
      </c>
    </row>
    <row r="8" spans="3:33" ht="15">
      <c r="C8" s="1"/>
      <c r="D8" s="9">
        <v>7.7</v>
      </c>
      <c r="E8" s="9">
        <v>32.4</v>
      </c>
      <c r="F8" s="11">
        <v>2011</v>
      </c>
      <c r="G8" s="2">
        <f>D8+E8</f>
        <v>40.1</v>
      </c>
      <c r="H8" s="2">
        <v>29.3</v>
      </c>
      <c r="I8" s="2">
        <v>18</v>
      </c>
      <c r="J8" s="2">
        <v>8.699999999999989</v>
      </c>
      <c r="K8" s="2">
        <v>3</v>
      </c>
      <c r="M8" s="2">
        <v>0.9000000000000057</v>
      </c>
      <c r="N8" s="2">
        <v>99.1</v>
      </c>
      <c r="O8" s="6">
        <v>13196</v>
      </c>
      <c r="P8" s="88">
        <f>O8/AG8</f>
        <v>0.015214736941625727</v>
      </c>
      <c r="Q8" s="1"/>
      <c r="R8" s="12">
        <f t="shared" si="0"/>
        <v>1016.092</v>
      </c>
      <c r="S8" s="12">
        <f t="shared" si="0"/>
        <v>4275.504</v>
      </c>
      <c r="T8" s="11">
        <v>2011</v>
      </c>
      <c r="U8" s="4">
        <f>G8*$O8/100</f>
        <v>5291.596</v>
      </c>
      <c r="V8" s="4">
        <f aca="true" t="shared" si="3" ref="V8:Y9">H8*$O8/100</f>
        <v>3866.428</v>
      </c>
      <c r="W8" s="4">
        <f t="shared" si="3"/>
        <v>2375.28</v>
      </c>
      <c r="X8" s="4">
        <f t="shared" si="3"/>
        <v>1148.0519999999985</v>
      </c>
      <c r="Y8" s="4">
        <f t="shared" si="3"/>
        <v>395.88</v>
      </c>
      <c r="Z8" s="4"/>
      <c r="AA8" s="4">
        <f>M8*$O8/100</f>
        <v>118.76400000000075</v>
      </c>
      <c r="AB8" s="4">
        <f>N8*$O8/100</f>
        <v>13077.235999999999</v>
      </c>
      <c r="AC8" s="6">
        <f>O8</f>
        <v>13196</v>
      </c>
      <c r="AE8" s="4">
        <f>X8+Y8</f>
        <v>1543.9319999999984</v>
      </c>
      <c r="AF8" s="4">
        <f aca="true" t="shared" si="4" ref="AF8:AF17">SUM(W8:Y8)</f>
        <v>3919.2119999999986</v>
      </c>
      <c r="AG8" s="97">
        <v>867317</v>
      </c>
    </row>
    <row r="9" spans="3:32" ht="15">
      <c r="C9" s="1"/>
      <c r="D9" s="9">
        <v>7.7</v>
      </c>
      <c r="E9" s="9">
        <v>31.4</v>
      </c>
      <c r="F9" s="11">
        <v>2010</v>
      </c>
      <c r="G9" s="2">
        <f>D9+E9</f>
        <v>39.1</v>
      </c>
      <c r="H9" s="2">
        <v>28.5</v>
      </c>
      <c r="I9" s="2">
        <v>18.2</v>
      </c>
      <c r="J9" s="2">
        <v>9.6</v>
      </c>
      <c r="K9" s="2">
        <v>3.7</v>
      </c>
      <c r="M9" s="2">
        <v>0.9</v>
      </c>
      <c r="N9" s="2">
        <v>99.1</v>
      </c>
      <c r="O9" s="6">
        <v>13850</v>
      </c>
      <c r="P9" s="89">
        <f>(O9-O7)/O9</f>
        <v>0.09667870036101082</v>
      </c>
      <c r="R9" s="12">
        <f t="shared" si="0"/>
        <v>1066.45</v>
      </c>
      <c r="S9" s="12">
        <f t="shared" si="0"/>
        <v>4348.9</v>
      </c>
      <c r="T9" s="11">
        <v>2010</v>
      </c>
      <c r="U9" s="4">
        <f>G9*$O9/100</f>
        <v>5415.35</v>
      </c>
      <c r="V9" s="4">
        <f t="shared" si="3"/>
        <v>3947.25</v>
      </c>
      <c r="W9" s="4">
        <f t="shared" si="3"/>
        <v>2520.7</v>
      </c>
      <c r="X9" s="4">
        <f t="shared" si="3"/>
        <v>1329.6</v>
      </c>
      <c r="Y9" s="4">
        <f t="shared" si="3"/>
        <v>512.45</v>
      </c>
      <c r="Z9" s="4"/>
      <c r="AA9" s="4">
        <f>M9*$O9/100</f>
        <v>124.65</v>
      </c>
      <c r="AB9" s="4">
        <f>N9*$O9/100</f>
        <v>13725.35</v>
      </c>
      <c r="AC9" s="6">
        <f>O9</f>
        <v>13850</v>
      </c>
      <c r="AE9" s="4">
        <f>X9+Y9</f>
        <v>1842.05</v>
      </c>
      <c r="AF9" s="4">
        <f t="shared" si="4"/>
        <v>4362.75</v>
      </c>
    </row>
    <row r="10" spans="3:32" ht="15">
      <c r="C10" s="1"/>
      <c r="D10" s="10"/>
      <c r="E10" s="10"/>
      <c r="F10" s="11">
        <v>2009</v>
      </c>
      <c r="G10" s="2">
        <v>38.6</v>
      </c>
      <c r="H10" s="2">
        <v>27.6</v>
      </c>
      <c r="I10" s="2">
        <v>18.3</v>
      </c>
      <c r="J10" s="2">
        <v>10.5</v>
      </c>
      <c r="K10" s="2">
        <v>4.1</v>
      </c>
      <c r="M10" s="2">
        <v>0.9</v>
      </c>
      <c r="N10" s="2">
        <v>99.1</v>
      </c>
      <c r="O10" s="6">
        <v>14333</v>
      </c>
      <c r="Q10" s="1"/>
      <c r="T10" s="11">
        <v>2009</v>
      </c>
      <c r="U10" s="4">
        <f aca="true" t="shared" si="5" ref="U10:U26">G10*$O10/100</f>
        <v>5532.5380000000005</v>
      </c>
      <c r="V10" s="4">
        <f aca="true" t="shared" si="6" ref="V10:V26">H10*$O10/100</f>
        <v>3955.9080000000004</v>
      </c>
      <c r="W10" s="4">
        <f aca="true" t="shared" si="7" ref="W10:W26">I10*$O10/100</f>
        <v>2622.9390000000003</v>
      </c>
      <c r="X10" s="4">
        <f aca="true" t="shared" si="8" ref="X10:X26">J10*$O10/100</f>
        <v>1504.965</v>
      </c>
      <c r="Y10" s="4">
        <f aca="true" t="shared" si="9" ref="Y10:Y26">K10*$O10/100</f>
        <v>587.6529999999999</v>
      </c>
      <c r="Z10" s="4"/>
      <c r="AA10" s="4">
        <f aca="true" t="shared" si="10" ref="AA10:AA26">M10*$O10/100</f>
        <v>128.997</v>
      </c>
      <c r="AB10" s="4">
        <f aca="true" t="shared" si="11" ref="AB10:AB26">N10*$O10/100</f>
        <v>14204.002999999999</v>
      </c>
      <c r="AC10" s="6">
        <f aca="true" t="shared" si="12" ref="AC10:AC26">O10</f>
        <v>14333</v>
      </c>
      <c r="AE10" s="4">
        <f t="shared" si="2"/>
        <v>2092.618</v>
      </c>
      <c r="AF10" s="4">
        <f t="shared" si="4"/>
        <v>4715.557000000001</v>
      </c>
    </row>
    <row r="11" spans="3:32" ht="15">
      <c r="C11" s="1"/>
      <c r="D11" s="10"/>
      <c r="E11" s="10"/>
      <c r="F11" s="11">
        <v>2008</v>
      </c>
      <c r="G11" s="2">
        <v>37.3</v>
      </c>
      <c r="H11" s="2">
        <v>27.7</v>
      </c>
      <c r="I11" s="2">
        <v>18.9</v>
      </c>
      <c r="J11" s="2">
        <v>10.6</v>
      </c>
      <c r="K11" s="2">
        <v>4.3</v>
      </c>
      <c r="M11" s="2">
        <v>1.2</v>
      </c>
      <c r="N11" s="2">
        <v>98.8</v>
      </c>
      <c r="O11" s="6">
        <v>14885</v>
      </c>
      <c r="Q11" s="1"/>
      <c r="T11" s="11">
        <v>2008</v>
      </c>
      <c r="U11" s="4">
        <f t="shared" si="5"/>
        <v>5552.105</v>
      </c>
      <c r="V11" s="4">
        <f t="shared" si="6"/>
        <v>4123.145</v>
      </c>
      <c r="W11" s="4">
        <f t="shared" si="7"/>
        <v>2813.265</v>
      </c>
      <c r="X11" s="4">
        <f t="shared" si="8"/>
        <v>1577.81</v>
      </c>
      <c r="Y11" s="4">
        <f t="shared" si="9"/>
        <v>640.055</v>
      </c>
      <c r="Z11" s="4"/>
      <c r="AA11" s="4">
        <f t="shared" si="10"/>
        <v>178.62</v>
      </c>
      <c r="AB11" s="4">
        <f t="shared" si="11"/>
        <v>14706.38</v>
      </c>
      <c r="AC11" s="6">
        <f t="shared" si="12"/>
        <v>14885</v>
      </c>
      <c r="AE11" s="4">
        <f t="shared" si="2"/>
        <v>2217.865</v>
      </c>
      <c r="AF11" s="4">
        <f t="shared" si="4"/>
        <v>5031.13</v>
      </c>
    </row>
    <row r="12" spans="3:32" ht="15">
      <c r="C12" s="1"/>
      <c r="D12" s="10"/>
      <c r="E12" s="10"/>
      <c r="F12" s="11">
        <v>2007</v>
      </c>
      <c r="G12" s="2">
        <v>36.3</v>
      </c>
      <c r="H12" s="2">
        <v>28</v>
      </c>
      <c r="I12" s="2">
        <v>18.2</v>
      </c>
      <c r="J12" s="2">
        <v>11.6</v>
      </c>
      <c r="K12" s="2">
        <v>4.6</v>
      </c>
      <c r="M12" s="2">
        <v>1.3</v>
      </c>
      <c r="N12" s="2">
        <v>98.7</v>
      </c>
      <c r="O12" s="6">
        <v>14477</v>
      </c>
      <c r="Q12" s="1"/>
      <c r="T12" s="11">
        <v>2007</v>
      </c>
      <c r="U12" s="4">
        <f t="shared" si="5"/>
        <v>5255.151</v>
      </c>
      <c r="V12" s="4">
        <f t="shared" si="6"/>
        <v>4053.56</v>
      </c>
      <c r="W12" s="4">
        <f t="shared" si="7"/>
        <v>2634.814</v>
      </c>
      <c r="X12" s="4">
        <f t="shared" si="8"/>
        <v>1679.3319999999999</v>
      </c>
      <c r="Y12" s="4">
        <f t="shared" si="9"/>
        <v>665.942</v>
      </c>
      <c r="Z12" s="4"/>
      <c r="AA12" s="4">
        <f t="shared" si="10"/>
        <v>188.20100000000002</v>
      </c>
      <c r="AB12" s="4">
        <f t="shared" si="11"/>
        <v>14288.799</v>
      </c>
      <c r="AC12" s="6">
        <f t="shared" si="12"/>
        <v>14477</v>
      </c>
      <c r="AE12" s="4">
        <f t="shared" si="2"/>
        <v>2345.274</v>
      </c>
      <c r="AF12" s="4">
        <f t="shared" si="4"/>
        <v>4980.088</v>
      </c>
    </row>
    <row r="13" spans="3:32" ht="15">
      <c r="C13" s="1"/>
      <c r="D13" s="10"/>
      <c r="E13" s="10"/>
      <c r="F13" s="11">
        <v>2006</v>
      </c>
      <c r="G13" s="2">
        <v>34.7</v>
      </c>
      <c r="H13" s="2">
        <v>27.4</v>
      </c>
      <c r="I13" s="2">
        <v>19.5</v>
      </c>
      <c r="J13" s="2">
        <v>11.8</v>
      </c>
      <c r="K13" s="2">
        <v>5.3</v>
      </c>
      <c r="M13" s="2">
        <v>1.3</v>
      </c>
      <c r="N13" s="2">
        <v>98.7</v>
      </c>
      <c r="O13" s="6">
        <v>14650</v>
      </c>
      <c r="Q13" s="1"/>
      <c r="T13" s="11">
        <v>2006</v>
      </c>
      <c r="U13" s="4">
        <f t="shared" si="5"/>
        <v>5083.55</v>
      </c>
      <c r="V13" s="4">
        <f t="shared" si="6"/>
        <v>4014.1</v>
      </c>
      <c r="W13" s="4">
        <f t="shared" si="7"/>
        <v>2856.75</v>
      </c>
      <c r="X13" s="4">
        <f t="shared" si="8"/>
        <v>1728.7</v>
      </c>
      <c r="Y13" s="4">
        <f t="shared" si="9"/>
        <v>776.45</v>
      </c>
      <c r="Z13" s="4"/>
      <c r="AA13" s="4">
        <f t="shared" si="10"/>
        <v>190.45</v>
      </c>
      <c r="AB13" s="4">
        <f t="shared" si="11"/>
        <v>14459.55</v>
      </c>
      <c r="AC13" s="6">
        <f t="shared" si="12"/>
        <v>14650</v>
      </c>
      <c r="AE13" s="4">
        <f t="shared" si="2"/>
        <v>2505.15</v>
      </c>
      <c r="AF13" s="4">
        <f t="shared" si="4"/>
        <v>5361.9</v>
      </c>
    </row>
    <row r="14" spans="3:32" ht="15">
      <c r="C14" s="1"/>
      <c r="D14" s="10"/>
      <c r="E14" s="10"/>
      <c r="F14" s="11">
        <v>2005</v>
      </c>
      <c r="G14" s="2">
        <v>32.9</v>
      </c>
      <c r="H14" s="2">
        <v>27.5</v>
      </c>
      <c r="I14" s="2">
        <v>20</v>
      </c>
      <c r="J14" s="2">
        <v>12.4</v>
      </c>
      <c r="K14" s="2">
        <v>5.6</v>
      </c>
      <c r="M14" s="2">
        <v>1.6</v>
      </c>
      <c r="N14" s="2">
        <v>98.4</v>
      </c>
      <c r="O14" s="6">
        <v>14484</v>
      </c>
      <c r="Q14" s="1"/>
      <c r="T14" s="11">
        <v>2005</v>
      </c>
      <c r="U14" s="4">
        <f t="shared" si="5"/>
        <v>4765.236</v>
      </c>
      <c r="V14" s="4">
        <f t="shared" si="6"/>
        <v>3983.1</v>
      </c>
      <c r="W14" s="4">
        <f t="shared" si="7"/>
        <v>2896.8</v>
      </c>
      <c r="X14" s="4">
        <f t="shared" si="8"/>
        <v>1796.016</v>
      </c>
      <c r="Y14" s="4">
        <f t="shared" si="9"/>
        <v>811.1039999999999</v>
      </c>
      <c r="Z14" s="4"/>
      <c r="AA14" s="4">
        <f t="shared" si="10"/>
        <v>231.74400000000003</v>
      </c>
      <c r="AB14" s="4">
        <f t="shared" si="11"/>
        <v>14252.256000000001</v>
      </c>
      <c r="AC14" s="6">
        <f t="shared" si="12"/>
        <v>14484</v>
      </c>
      <c r="AE14" s="4">
        <f t="shared" si="2"/>
        <v>2607.12</v>
      </c>
      <c r="AF14" s="4">
        <f t="shared" si="4"/>
        <v>5503.920000000001</v>
      </c>
    </row>
    <row r="15" spans="3:32" ht="15">
      <c r="C15" s="1"/>
      <c r="D15" s="10"/>
      <c r="E15" s="10"/>
      <c r="F15" s="11">
        <v>2004</v>
      </c>
      <c r="G15" s="2">
        <v>33.4</v>
      </c>
      <c r="H15" s="2">
        <v>26.8</v>
      </c>
      <c r="I15" s="2">
        <v>19.8</v>
      </c>
      <c r="J15" s="2">
        <v>12.6</v>
      </c>
      <c r="K15" s="2">
        <v>5.8</v>
      </c>
      <c r="M15" s="2">
        <v>1.6</v>
      </c>
      <c r="N15" s="2">
        <v>98.4</v>
      </c>
      <c r="O15" s="6">
        <v>15149</v>
      </c>
      <c r="Q15" s="1"/>
      <c r="T15" s="11">
        <v>2004</v>
      </c>
      <c r="U15" s="4">
        <f t="shared" si="5"/>
        <v>5059.766</v>
      </c>
      <c r="V15" s="4">
        <f t="shared" si="6"/>
        <v>4059.9320000000002</v>
      </c>
      <c r="W15" s="4">
        <f t="shared" si="7"/>
        <v>2999.502</v>
      </c>
      <c r="X15" s="4">
        <f t="shared" si="8"/>
        <v>1908.774</v>
      </c>
      <c r="Y15" s="4">
        <f t="shared" si="9"/>
        <v>878.6419999999999</v>
      </c>
      <c r="Z15" s="4"/>
      <c r="AA15" s="4">
        <f t="shared" si="10"/>
        <v>242.38400000000001</v>
      </c>
      <c r="AB15" s="4">
        <f t="shared" si="11"/>
        <v>14906.616000000002</v>
      </c>
      <c r="AC15" s="6">
        <f t="shared" si="12"/>
        <v>15149</v>
      </c>
      <c r="AE15" s="4">
        <f t="shared" si="2"/>
        <v>2787.4159999999997</v>
      </c>
      <c r="AF15" s="4">
        <f t="shared" si="4"/>
        <v>5786.918</v>
      </c>
    </row>
    <row r="16" spans="3:32" ht="15">
      <c r="C16" s="1"/>
      <c r="D16" s="10"/>
      <c r="E16" s="10"/>
      <c r="F16" s="11">
        <v>2003</v>
      </c>
      <c r="G16" s="2">
        <v>31.4</v>
      </c>
      <c r="H16" s="2">
        <v>26.4</v>
      </c>
      <c r="I16" s="2">
        <v>20</v>
      </c>
      <c r="J16" s="2">
        <v>13.3</v>
      </c>
      <c r="K16" s="2">
        <v>6.6</v>
      </c>
      <c r="M16" s="2">
        <v>2.3</v>
      </c>
      <c r="N16" s="2">
        <v>97.7</v>
      </c>
      <c r="O16" s="6">
        <v>15531</v>
      </c>
      <c r="Q16" s="1"/>
      <c r="T16" s="11">
        <v>2003</v>
      </c>
      <c r="U16" s="4">
        <f t="shared" si="5"/>
        <v>4876.7339999999995</v>
      </c>
      <c r="V16" s="4">
        <f t="shared" si="6"/>
        <v>4100.183999999999</v>
      </c>
      <c r="W16" s="4">
        <f t="shared" si="7"/>
        <v>3106.2</v>
      </c>
      <c r="X16" s="4">
        <f t="shared" si="8"/>
        <v>2065.623</v>
      </c>
      <c r="Y16" s="4">
        <f t="shared" si="9"/>
        <v>1025.0459999999998</v>
      </c>
      <c r="Z16" s="4"/>
      <c r="AA16" s="4">
        <f t="shared" si="10"/>
        <v>357.21299999999997</v>
      </c>
      <c r="AB16" s="4">
        <f t="shared" si="11"/>
        <v>15173.787</v>
      </c>
      <c r="AC16" s="6">
        <f t="shared" si="12"/>
        <v>15531</v>
      </c>
      <c r="AE16" s="4">
        <f t="shared" si="2"/>
        <v>3090.669</v>
      </c>
      <c r="AF16" s="4">
        <f t="shared" si="4"/>
        <v>6196.869000000001</v>
      </c>
    </row>
    <row r="17" spans="3:32" ht="15">
      <c r="C17" s="1"/>
      <c r="D17" s="10"/>
      <c r="E17" s="10"/>
      <c r="F17" s="11">
        <v>2002</v>
      </c>
      <c r="G17" s="2">
        <v>29.3</v>
      </c>
      <c r="H17" s="2">
        <v>25.2</v>
      </c>
      <c r="I17" s="2">
        <v>20.9</v>
      </c>
      <c r="J17" s="2">
        <v>13.8</v>
      </c>
      <c r="K17" s="2">
        <v>7.7</v>
      </c>
      <c r="M17" s="2">
        <v>3.1</v>
      </c>
      <c r="N17" s="2">
        <v>96.9</v>
      </c>
      <c r="O17" s="6">
        <v>15614</v>
      </c>
      <c r="Q17" s="1"/>
      <c r="T17" s="11">
        <v>2002</v>
      </c>
      <c r="U17" s="4">
        <f t="shared" si="5"/>
        <v>4574.902</v>
      </c>
      <c r="V17" s="4">
        <f t="shared" si="6"/>
        <v>3934.728</v>
      </c>
      <c r="W17" s="4">
        <f t="shared" si="7"/>
        <v>3263.3259999999996</v>
      </c>
      <c r="X17" s="4">
        <f t="shared" si="8"/>
        <v>2154.732</v>
      </c>
      <c r="Y17" s="4">
        <f t="shared" si="9"/>
        <v>1202.278</v>
      </c>
      <c r="Z17" s="4"/>
      <c r="AA17" s="4">
        <f t="shared" si="10"/>
        <v>484.034</v>
      </c>
      <c r="AB17" s="4">
        <f t="shared" si="11"/>
        <v>15129.966</v>
      </c>
      <c r="AC17" s="6">
        <f t="shared" si="12"/>
        <v>15614</v>
      </c>
      <c r="AE17" s="4">
        <f>X17+Y17</f>
        <v>3357.01</v>
      </c>
      <c r="AF17" s="4">
        <f t="shared" si="4"/>
        <v>6620.335999999999</v>
      </c>
    </row>
    <row r="18" spans="3:29" ht="15">
      <c r="C18" s="1"/>
      <c r="D18" s="10"/>
      <c r="E18" s="10"/>
      <c r="F18" s="11">
        <v>2001</v>
      </c>
      <c r="G18" s="2">
        <v>24.7</v>
      </c>
      <c r="H18" s="2">
        <v>20.5</v>
      </c>
      <c r="I18" s="2">
        <v>19.4</v>
      </c>
      <c r="J18" s="2">
        <v>16</v>
      </c>
      <c r="K18" s="2">
        <v>11.2</v>
      </c>
      <c r="L18" s="2">
        <v>5.5</v>
      </c>
      <c r="M18" s="2">
        <v>2.7</v>
      </c>
      <c r="N18" s="2">
        <v>91.8</v>
      </c>
      <c r="O18" s="6">
        <v>17939</v>
      </c>
      <c r="Q18" s="1"/>
      <c r="T18" s="11">
        <v>2001</v>
      </c>
      <c r="U18" s="4">
        <f t="shared" si="5"/>
        <v>4430.933</v>
      </c>
      <c r="V18" s="4">
        <f t="shared" si="6"/>
        <v>3677.495</v>
      </c>
      <c r="W18" s="4">
        <f t="shared" si="7"/>
        <v>3480.1659999999997</v>
      </c>
      <c r="X18" s="4">
        <f t="shared" si="8"/>
        <v>2870.24</v>
      </c>
      <c r="Y18" s="4">
        <f t="shared" si="9"/>
        <v>2009.168</v>
      </c>
      <c r="Z18" s="4">
        <f aca="true" t="shared" si="13" ref="Z18:Z26">L18*$O18/100</f>
        <v>986.645</v>
      </c>
      <c r="AA18" s="4">
        <f t="shared" si="10"/>
        <v>484.353</v>
      </c>
      <c r="AB18" s="4">
        <f t="shared" si="11"/>
        <v>16468.002</v>
      </c>
      <c r="AC18" s="6">
        <f t="shared" si="12"/>
        <v>17939</v>
      </c>
    </row>
    <row r="19" spans="3:29" ht="15">
      <c r="C19" s="1"/>
      <c r="D19" s="10"/>
      <c r="E19" s="10"/>
      <c r="F19" s="11">
        <v>2000</v>
      </c>
      <c r="G19" s="2">
        <v>23.5</v>
      </c>
      <c r="H19" s="2">
        <v>21.5</v>
      </c>
      <c r="I19" s="2">
        <v>20.1</v>
      </c>
      <c r="J19" s="2">
        <v>16.3</v>
      </c>
      <c r="K19" s="2">
        <v>10.5</v>
      </c>
      <c r="L19" s="2">
        <v>5.6</v>
      </c>
      <c r="M19" s="2">
        <v>2.5</v>
      </c>
      <c r="N19" s="2">
        <v>91.9</v>
      </c>
      <c r="O19" s="6">
        <v>18221</v>
      </c>
      <c r="Q19" s="1"/>
      <c r="T19" s="11">
        <v>2000</v>
      </c>
      <c r="U19" s="4">
        <f t="shared" si="5"/>
        <v>4281.935</v>
      </c>
      <c r="V19" s="4">
        <f t="shared" si="6"/>
        <v>3917.515</v>
      </c>
      <c r="W19" s="4">
        <f t="shared" si="7"/>
        <v>3662.4210000000003</v>
      </c>
      <c r="X19" s="4">
        <f t="shared" si="8"/>
        <v>2970.0229999999997</v>
      </c>
      <c r="Y19" s="4">
        <f t="shared" si="9"/>
        <v>1913.205</v>
      </c>
      <c r="Z19" s="4">
        <f t="shared" si="13"/>
        <v>1020.3759999999999</v>
      </c>
      <c r="AA19" s="4">
        <f t="shared" si="10"/>
        <v>455.525</v>
      </c>
      <c r="AB19" s="4">
        <f t="shared" si="11"/>
        <v>16745.099000000002</v>
      </c>
      <c r="AC19" s="6">
        <f t="shared" si="12"/>
        <v>18221</v>
      </c>
    </row>
    <row r="20" spans="3:29" ht="15">
      <c r="C20" s="1"/>
      <c r="D20" s="10"/>
      <c r="E20" s="10"/>
      <c r="F20" s="11">
        <v>1999</v>
      </c>
      <c r="G20" s="2">
        <v>23.2</v>
      </c>
      <c r="H20" s="2">
        <v>20.4</v>
      </c>
      <c r="I20" s="2">
        <v>20.1</v>
      </c>
      <c r="J20" s="2">
        <v>16.4</v>
      </c>
      <c r="K20" s="2">
        <v>11.3</v>
      </c>
      <c r="L20" s="2">
        <v>5.7</v>
      </c>
      <c r="M20" s="2">
        <v>2.9</v>
      </c>
      <c r="N20" s="2">
        <v>91.4</v>
      </c>
      <c r="O20" s="6">
        <v>21072</v>
      </c>
      <c r="Q20" s="1"/>
      <c r="T20" s="11">
        <v>1999</v>
      </c>
      <c r="U20" s="4">
        <f t="shared" si="5"/>
        <v>4888.704</v>
      </c>
      <c r="V20" s="4">
        <f t="shared" si="6"/>
        <v>4298.688</v>
      </c>
      <c r="W20" s="4">
        <f t="shared" si="7"/>
        <v>4235.472</v>
      </c>
      <c r="X20" s="4">
        <f t="shared" si="8"/>
        <v>3455.808</v>
      </c>
      <c r="Y20" s="4">
        <f t="shared" si="9"/>
        <v>2381.136</v>
      </c>
      <c r="Z20" s="4">
        <f t="shared" si="13"/>
        <v>1201.104</v>
      </c>
      <c r="AA20" s="4">
        <f t="shared" si="10"/>
        <v>611.088</v>
      </c>
      <c r="AB20" s="4">
        <f t="shared" si="11"/>
        <v>19259.808</v>
      </c>
      <c r="AC20" s="6">
        <f t="shared" si="12"/>
        <v>21072</v>
      </c>
    </row>
    <row r="21" spans="3:29" ht="15">
      <c r="C21" s="1"/>
      <c r="D21" s="10"/>
      <c r="E21" s="10"/>
      <c r="F21" s="11">
        <v>1998</v>
      </c>
      <c r="G21" s="2">
        <v>21.6</v>
      </c>
      <c r="H21" s="2">
        <v>20.7</v>
      </c>
      <c r="I21" s="2">
        <v>19.6</v>
      </c>
      <c r="J21" s="2">
        <v>17.3</v>
      </c>
      <c r="K21" s="2">
        <v>11.6</v>
      </c>
      <c r="L21" s="2">
        <v>6.2</v>
      </c>
      <c r="M21" s="2">
        <v>3</v>
      </c>
      <c r="N21" s="2">
        <v>90.8</v>
      </c>
      <c r="O21" s="6">
        <v>23633</v>
      </c>
      <c r="Q21" s="1"/>
      <c r="T21" s="11">
        <v>1998</v>
      </c>
      <c r="U21" s="4">
        <f t="shared" si="5"/>
        <v>5104.728</v>
      </c>
      <c r="V21" s="4">
        <f t="shared" si="6"/>
        <v>4892.031</v>
      </c>
      <c r="W21" s="4">
        <f t="shared" si="7"/>
        <v>4632.068</v>
      </c>
      <c r="X21" s="4">
        <f t="shared" si="8"/>
        <v>4088.509</v>
      </c>
      <c r="Y21" s="4">
        <f t="shared" si="9"/>
        <v>2741.428</v>
      </c>
      <c r="Z21" s="4">
        <f t="shared" si="13"/>
        <v>1465.246</v>
      </c>
      <c r="AA21" s="4">
        <f t="shared" si="10"/>
        <v>708.99</v>
      </c>
      <c r="AB21" s="4">
        <f t="shared" si="11"/>
        <v>21458.764</v>
      </c>
      <c r="AC21" s="6">
        <f t="shared" si="12"/>
        <v>23633</v>
      </c>
    </row>
    <row r="22" spans="3:29" ht="15">
      <c r="C22" s="1"/>
      <c r="D22" s="10"/>
      <c r="E22" s="10"/>
      <c r="F22" s="11">
        <v>1997</v>
      </c>
      <c r="G22" s="2">
        <v>20.2</v>
      </c>
      <c r="H22" s="2">
        <v>19.9</v>
      </c>
      <c r="I22" s="2">
        <v>19.6</v>
      </c>
      <c r="J22" s="2">
        <v>16.7</v>
      </c>
      <c r="K22" s="2">
        <v>12.1</v>
      </c>
      <c r="L22" s="2">
        <v>6.9</v>
      </c>
      <c r="M22" s="2">
        <v>4.6</v>
      </c>
      <c r="N22" s="2">
        <v>88.5</v>
      </c>
      <c r="O22" s="6">
        <v>25916</v>
      </c>
      <c r="Q22" s="1"/>
      <c r="T22" s="11">
        <v>1997</v>
      </c>
      <c r="U22" s="4">
        <f t="shared" si="5"/>
        <v>5235.031999999999</v>
      </c>
      <c r="V22" s="4">
        <f t="shared" si="6"/>
        <v>5157.284</v>
      </c>
      <c r="W22" s="4">
        <f t="shared" si="7"/>
        <v>5079.536</v>
      </c>
      <c r="X22" s="4">
        <f t="shared" si="8"/>
        <v>4327.972</v>
      </c>
      <c r="Y22" s="4">
        <f t="shared" si="9"/>
        <v>3135.836</v>
      </c>
      <c r="Z22" s="4">
        <f t="shared" si="13"/>
        <v>1788.2040000000002</v>
      </c>
      <c r="AA22" s="4">
        <f t="shared" si="10"/>
        <v>1192.136</v>
      </c>
      <c r="AB22" s="4">
        <f t="shared" si="11"/>
        <v>22935.66</v>
      </c>
      <c r="AC22" s="6">
        <f t="shared" si="12"/>
        <v>25916</v>
      </c>
    </row>
    <row r="23" spans="3:29" ht="15">
      <c r="C23" s="1"/>
      <c r="D23" s="10"/>
      <c r="E23" s="10"/>
      <c r="F23" s="11">
        <v>1996</v>
      </c>
      <c r="G23" s="2">
        <v>20.9</v>
      </c>
      <c r="H23" s="2">
        <v>18</v>
      </c>
      <c r="I23" s="2">
        <v>20.3</v>
      </c>
      <c r="J23" s="2">
        <v>17.3</v>
      </c>
      <c r="K23" s="2">
        <v>12.5</v>
      </c>
      <c r="L23" s="2">
        <v>6.9</v>
      </c>
      <c r="M23" s="2">
        <v>4.1</v>
      </c>
      <c r="N23" s="2">
        <v>89</v>
      </c>
      <c r="O23" s="6">
        <v>27490</v>
      </c>
      <c r="Q23" s="1"/>
      <c r="T23" s="11">
        <v>1996</v>
      </c>
      <c r="U23" s="4">
        <f t="shared" si="5"/>
        <v>5745.41</v>
      </c>
      <c r="V23" s="4">
        <f t="shared" si="6"/>
        <v>4948.2</v>
      </c>
      <c r="W23" s="4">
        <f t="shared" si="7"/>
        <v>5580.47</v>
      </c>
      <c r="X23" s="4">
        <f t="shared" si="8"/>
        <v>4755.77</v>
      </c>
      <c r="Y23" s="4">
        <f t="shared" si="9"/>
        <v>3436.25</v>
      </c>
      <c r="Z23" s="4">
        <f t="shared" si="13"/>
        <v>1896.81</v>
      </c>
      <c r="AA23" s="4">
        <f t="shared" si="10"/>
        <v>1127.09</v>
      </c>
      <c r="AB23" s="4">
        <f t="shared" si="11"/>
        <v>24466.1</v>
      </c>
      <c r="AC23" s="6">
        <f t="shared" si="12"/>
        <v>27490</v>
      </c>
    </row>
    <row r="24" spans="3:29" ht="15">
      <c r="C24" s="1"/>
      <c r="D24" s="10"/>
      <c r="E24" s="10"/>
      <c r="F24" s="11">
        <v>1995</v>
      </c>
      <c r="G24" s="2">
        <v>20.1</v>
      </c>
      <c r="H24" s="2">
        <v>18.3</v>
      </c>
      <c r="I24" s="2">
        <v>19.3</v>
      </c>
      <c r="J24" s="2">
        <v>17.7</v>
      </c>
      <c r="K24" s="2">
        <v>13.4</v>
      </c>
      <c r="L24" s="2">
        <v>7.1</v>
      </c>
      <c r="M24" s="2">
        <v>4.1</v>
      </c>
      <c r="N24" s="2">
        <v>88.8</v>
      </c>
      <c r="O24" s="6">
        <v>27563</v>
      </c>
      <c r="Q24" s="1"/>
      <c r="T24" s="11">
        <v>1995</v>
      </c>
      <c r="U24" s="4">
        <f t="shared" si="5"/>
        <v>5540.1630000000005</v>
      </c>
      <c r="V24" s="4">
        <f t="shared" si="6"/>
        <v>5044.029</v>
      </c>
      <c r="W24" s="4">
        <f t="shared" si="7"/>
        <v>5319.659000000001</v>
      </c>
      <c r="X24" s="4">
        <f t="shared" si="8"/>
        <v>4878.651</v>
      </c>
      <c r="Y24" s="4">
        <f t="shared" si="9"/>
        <v>3693.442</v>
      </c>
      <c r="Z24" s="4">
        <f t="shared" si="13"/>
        <v>1956.973</v>
      </c>
      <c r="AA24" s="4">
        <f t="shared" si="10"/>
        <v>1130.0829999999999</v>
      </c>
      <c r="AB24" s="4">
        <f t="shared" si="11"/>
        <v>24475.944</v>
      </c>
      <c r="AC24" s="6">
        <f t="shared" si="12"/>
        <v>27563</v>
      </c>
    </row>
    <row r="25" spans="3:29" ht="15">
      <c r="C25" s="1"/>
      <c r="D25" s="10"/>
      <c r="E25" s="10"/>
      <c r="F25" s="11">
        <v>1994</v>
      </c>
      <c r="G25" s="2">
        <v>19.9</v>
      </c>
      <c r="H25" s="2">
        <v>17.7</v>
      </c>
      <c r="I25" s="2">
        <v>19</v>
      </c>
      <c r="J25" s="2">
        <v>17.4</v>
      </c>
      <c r="K25" s="2">
        <v>13.4</v>
      </c>
      <c r="L25" s="2">
        <v>7.8</v>
      </c>
      <c r="M25" s="2">
        <v>4.7</v>
      </c>
      <c r="N25" s="2">
        <v>87.5</v>
      </c>
      <c r="O25" s="6">
        <v>28942</v>
      </c>
      <c r="Q25" s="1"/>
      <c r="T25" s="11">
        <v>1994</v>
      </c>
      <c r="U25" s="4">
        <f t="shared" si="5"/>
        <v>5759.458</v>
      </c>
      <c r="V25" s="4">
        <f t="shared" si="6"/>
        <v>5122.7339999999995</v>
      </c>
      <c r="W25" s="4">
        <f t="shared" si="7"/>
        <v>5498.98</v>
      </c>
      <c r="X25" s="4">
        <f t="shared" si="8"/>
        <v>5035.907999999999</v>
      </c>
      <c r="Y25" s="4">
        <f t="shared" si="9"/>
        <v>3878.228</v>
      </c>
      <c r="Z25" s="4">
        <f t="shared" si="13"/>
        <v>2257.476</v>
      </c>
      <c r="AA25" s="4">
        <f t="shared" si="10"/>
        <v>1360.274</v>
      </c>
      <c r="AB25" s="4">
        <f t="shared" si="11"/>
        <v>25324.25</v>
      </c>
      <c r="AC25" s="6">
        <f t="shared" si="12"/>
        <v>28942</v>
      </c>
    </row>
    <row r="26" spans="3:29" ht="15">
      <c r="C26" s="1"/>
      <c r="D26" s="10"/>
      <c r="E26" s="10"/>
      <c r="F26" s="11">
        <v>1993</v>
      </c>
      <c r="G26" s="2">
        <v>18.6</v>
      </c>
      <c r="H26" s="2">
        <v>17.3</v>
      </c>
      <c r="I26" s="2">
        <v>19.5</v>
      </c>
      <c r="J26" s="2">
        <v>18.5</v>
      </c>
      <c r="K26" s="2">
        <v>13.6</v>
      </c>
      <c r="L26" s="2">
        <v>7.6</v>
      </c>
      <c r="M26" s="2">
        <v>4.9</v>
      </c>
      <c r="N26" s="2">
        <v>87.5</v>
      </c>
      <c r="O26" s="6">
        <v>29886</v>
      </c>
      <c r="P26">
        <f>O7/O26</f>
        <v>0.4186241049320752</v>
      </c>
      <c r="T26" s="11">
        <v>1993</v>
      </c>
      <c r="U26" s="4">
        <f t="shared" si="5"/>
        <v>5558.796000000001</v>
      </c>
      <c r="V26" s="4">
        <f t="shared" si="6"/>
        <v>5170.278</v>
      </c>
      <c r="W26" s="4">
        <f t="shared" si="7"/>
        <v>5827.77</v>
      </c>
      <c r="X26" s="4">
        <f t="shared" si="8"/>
        <v>5528.91</v>
      </c>
      <c r="Y26" s="4">
        <f t="shared" si="9"/>
        <v>4064.4959999999996</v>
      </c>
      <c r="Z26" s="4">
        <f t="shared" si="13"/>
        <v>2271.336</v>
      </c>
      <c r="AA26" s="4">
        <f t="shared" si="10"/>
        <v>1464.4140000000002</v>
      </c>
      <c r="AB26" s="4">
        <f t="shared" si="11"/>
        <v>26150.25</v>
      </c>
      <c r="AC26" s="6">
        <f t="shared" si="12"/>
        <v>29886</v>
      </c>
    </row>
    <row r="29" spans="3:29" ht="15">
      <c r="C29" s="1"/>
      <c r="D29" s="9" t="s">
        <v>0</v>
      </c>
      <c r="E29" s="9" t="s">
        <v>1</v>
      </c>
      <c r="G29" s="2" t="s">
        <v>1</v>
      </c>
      <c r="H29" s="2" t="s">
        <v>2</v>
      </c>
      <c r="I29" s="2" t="s">
        <v>3</v>
      </c>
      <c r="J29" s="2" t="s">
        <v>4</v>
      </c>
      <c r="K29" s="2" t="s">
        <v>5</v>
      </c>
      <c r="L29" s="2" t="s">
        <v>6</v>
      </c>
      <c r="M29" s="2" t="s">
        <v>7</v>
      </c>
      <c r="N29" s="2" t="s">
        <v>8</v>
      </c>
      <c r="Q29" s="1"/>
      <c r="R29" s="9" t="s">
        <v>0</v>
      </c>
      <c r="S29" s="9" t="s">
        <v>1</v>
      </c>
      <c r="U29" s="2" t="s">
        <v>18</v>
      </c>
      <c r="V29" s="2" t="s">
        <v>2</v>
      </c>
      <c r="W29" s="2" t="s">
        <v>3</v>
      </c>
      <c r="X29" s="2" t="s">
        <v>4</v>
      </c>
      <c r="Y29" s="2" t="s">
        <v>5</v>
      </c>
      <c r="Z29" s="2" t="s">
        <v>6</v>
      </c>
      <c r="AA29" s="2" t="s">
        <v>7</v>
      </c>
      <c r="AB29" s="2" t="s">
        <v>8</v>
      </c>
      <c r="AC29" s="2" t="s">
        <v>15</v>
      </c>
    </row>
    <row r="30" spans="3:19" ht="15">
      <c r="C30" s="1" t="s">
        <v>11</v>
      </c>
      <c r="D30" s="10"/>
      <c r="E30" s="10"/>
      <c r="Q30" s="1" t="s">
        <v>11</v>
      </c>
      <c r="R30" s="9"/>
      <c r="S30" s="9"/>
    </row>
    <row r="31" spans="3:33" ht="15">
      <c r="C31" s="1"/>
      <c r="D31" s="9">
        <v>7.9</v>
      </c>
      <c r="E31" s="9">
        <v>33.5</v>
      </c>
      <c r="F31" s="11">
        <v>2012</v>
      </c>
      <c r="G31" s="2">
        <f>D31+E31</f>
        <v>41.4</v>
      </c>
      <c r="H31" s="2">
        <v>26.3</v>
      </c>
      <c r="I31" s="2">
        <v>18.2</v>
      </c>
      <c r="J31" s="2">
        <v>10</v>
      </c>
      <c r="K31" s="2">
        <v>3.3</v>
      </c>
      <c r="M31" s="2">
        <v>0.7999999999999972</v>
      </c>
      <c r="N31" s="7">
        <f>SUM(G31:K31)</f>
        <v>99.2</v>
      </c>
      <c r="O31" s="2">
        <v>4773</v>
      </c>
      <c r="Q31" s="1"/>
      <c r="R31" s="12">
        <f aca="true" t="shared" si="14" ref="R31:S33">D31*$O31/100</f>
        <v>377.06700000000006</v>
      </c>
      <c r="S31" s="12">
        <f t="shared" si="14"/>
        <v>1598.955</v>
      </c>
      <c r="T31" s="11">
        <v>2012</v>
      </c>
      <c r="U31" s="4">
        <f>G31*$O31/100</f>
        <v>1976.022</v>
      </c>
      <c r="V31" s="4">
        <f aca="true" t="shared" si="15" ref="V31:V50">H31*$O31/100</f>
        <v>1255.299</v>
      </c>
      <c r="W31" s="4">
        <f aca="true" t="shared" si="16" ref="W31:W50">I31*$O31/100</f>
        <v>868.6859999999999</v>
      </c>
      <c r="X31" s="4">
        <f aca="true" t="shared" si="17" ref="X31:X50">J31*$O31/100</f>
        <v>477.3</v>
      </c>
      <c r="Y31" s="4">
        <f aca="true" t="shared" si="18" ref="Y31:Y50">K31*$O31/100</f>
        <v>157.509</v>
      </c>
      <c r="Z31" s="4"/>
      <c r="AA31" s="4">
        <f aca="true" t="shared" si="19" ref="AA31:AA50">M31*$O31/100</f>
        <v>38.18399999999986</v>
      </c>
      <c r="AB31" s="4">
        <f aca="true" t="shared" si="20" ref="AB31:AB50">N31*$O31/100</f>
        <v>4734.816000000001</v>
      </c>
      <c r="AC31" s="6">
        <f>O31</f>
        <v>4773</v>
      </c>
      <c r="AE31" s="4">
        <f aca="true" t="shared" si="21" ref="AE31:AE40">X31+Y31</f>
        <v>634.809</v>
      </c>
      <c r="AG31" s="97">
        <v>861819</v>
      </c>
    </row>
    <row r="32" spans="3:33" ht="15">
      <c r="C32" s="1"/>
      <c r="D32" s="9">
        <v>9.1</v>
      </c>
      <c r="E32" s="9">
        <v>32.9</v>
      </c>
      <c r="F32" s="11">
        <v>2011</v>
      </c>
      <c r="G32" s="2">
        <f>D32+E32</f>
        <v>42</v>
      </c>
      <c r="H32" s="2">
        <v>26.5</v>
      </c>
      <c r="I32" s="2">
        <v>18.7</v>
      </c>
      <c r="J32" s="2">
        <v>8.899999999999991</v>
      </c>
      <c r="K32" s="2">
        <v>3.2</v>
      </c>
      <c r="M32" s="2">
        <v>0.7000000000000028</v>
      </c>
      <c r="N32" s="7">
        <f>SUM(G32:K32)</f>
        <v>99.3</v>
      </c>
      <c r="O32" s="2">
        <v>5166</v>
      </c>
      <c r="Q32" s="1"/>
      <c r="R32" s="12">
        <f t="shared" si="14"/>
        <v>470.106</v>
      </c>
      <c r="S32" s="12">
        <f t="shared" si="14"/>
        <v>1699.614</v>
      </c>
      <c r="T32" s="11">
        <v>2011</v>
      </c>
      <c r="U32" s="4">
        <f>G32*$O32/100</f>
        <v>2169.72</v>
      </c>
      <c r="V32" s="4">
        <f aca="true" t="shared" si="22" ref="V32:Y33">H32*$O32/100</f>
        <v>1368.99</v>
      </c>
      <c r="W32" s="4">
        <f t="shared" si="22"/>
        <v>966.0419999999999</v>
      </c>
      <c r="X32" s="4">
        <f t="shared" si="22"/>
        <v>459.7739999999996</v>
      </c>
      <c r="Y32" s="4">
        <f t="shared" si="22"/>
        <v>165.312</v>
      </c>
      <c r="Z32" s="4"/>
      <c r="AA32" s="4">
        <f>M32*$O32/100</f>
        <v>36.16200000000015</v>
      </c>
      <c r="AB32" s="4">
        <f>N32*$O32/100</f>
        <v>5129.838</v>
      </c>
      <c r="AC32" s="6">
        <f>O32</f>
        <v>5166</v>
      </c>
      <c r="AE32" s="4">
        <f>X32+Y32</f>
        <v>625.0859999999996</v>
      </c>
      <c r="AG32" s="97">
        <v>867317</v>
      </c>
    </row>
    <row r="33" spans="3:31" ht="15">
      <c r="C33" s="1"/>
      <c r="D33" s="9">
        <v>9.9</v>
      </c>
      <c r="E33" s="9">
        <v>30.9</v>
      </c>
      <c r="F33" s="11">
        <v>2010</v>
      </c>
      <c r="G33" s="2">
        <f>D33+E33</f>
        <v>40.8</v>
      </c>
      <c r="H33" s="2">
        <v>25.7</v>
      </c>
      <c r="I33" s="2">
        <v>17.8</v>
      </c>
      <c r="J33" s="2">
        <v>10.3</v>
      </c>
      <c r="K33" s="2">
        <v>4.4</v>
      </c>
      <c r="M33" s="2">
        <v>1</v>
      </c>
      <c r="N33" s="2">
        <v>99</v>
      </c>
      <c r="O33" s="2">
        <v>5548</v>
      </c>
      <c r="P33" s="89">
        <f>(O33-O31)/O33</f>
        <v>0.139689978370584</v>
      </c>
      <c r="R33" s="12">
        <f t="shared" si="14"/>
        <v>549.2520000000001</v>
      </c>
      <c r="S33" s="12">
        <f t="shared" si="14"/>
        <v>1714.3319999999999</v>
      </c>
      <c r="T33" s="11">
        <v>2010</v>
      </c>
      <c r="U33" s="4">
        <f>G33*$O33/100</f>
        <v>2263.584</v>
      </c>
      <c r="V33" s="4">
        <f t="shared" si="22"/>
        <v>1425.836</v>
      </c>
      <c r="W33" s="4">
        <f t="shared" si="22"/>
        <v>987.5440000000001</v>
      </c>
      <c r="X33" s="4">
        <f t="shared" si="22"/>
        <v>571.444</v>
      </c>
      <c r="Y33" s="4">
        <f t="shared" si="22"/>
        <v>244.112</v>
      </c>
      <c r="Z33" s="4"/>
      <c r="AA33" s="4">
        <f>M33*$O33/100</f>
        <v>55.48</v>
      </c>
      <c r="AB33" s="4">
        <f>N33*$O33/100</f>
        <v>5492.52</v>
      </c>
      <c r="AC33" s="6">
        <f>O33</f>
        <v>5548</v>
      </c>
      <c r="AE33" s="4">
        <f>X33+Y33</f>
        <v>815.5559999999999</v>
      </c>
    </row>
    <row r="34" spans="3:31" ht="15">
      <c r="C34" s="1"/>
      <c r="D34" s="10"/>
      <c r="E34" s="10"/>
      <c r="F34" s="11">
        <v>2009</v>
      </c>
      <c r="G34" s="2">
        <v>40</v>
      </c>
      <c r="H34" s="2">
        <v>25.4</v>
      </c>
      <c r="I34" s="2">
        <v>18.3</v>
      </c>
      <c r="J34" s="2">
        <v>10.8</v>
      </c>
      <c r="K34" s="2">
        <v>4.6</v>
      </c>
      <c r="M34" s="2">
        <v>0.9</v>
      </c>
      <c r="N34" s="2">
        <v>99.1</v>
      </c>
      <c r="O34" s="2">
        <v>5765</v>
      </c>
      <c r="Q34" s="1"/>
      <c r="T34" s="11">
        <v>2009</v>
      </c>
      <c r="U34" s="4">
        <f aca="true" t="shared" si="23" ref="U34:U50">G34*$O34/100</f>
        <v>2306</v>
      </c>
      <c r="V34" s="4">
        <f t="shared" si="15"/>
        <v>1464.31</v>
      </c>
      <c r="W34" s="4">
        <f t="shared" si="16"/>
        <v>1054.995</v>
      </c>
      <c r="X34" s="4">
        <f t="shared" si="17"/>
        <v>622.6200000000001</v>
      </c>
      <c r="Y34" s="4">
        <f t="shared" si="18"/>
        <v>265.18999999999994</v>
      </c>
      <c r="Z34" s="4"/>
      <c r="AA34" s="4">
        <f t="shared" si="19"/>
        <v>51.885</v>
      </c>
      <c r="AB34" s="4">
        <f t="shared" si="20"/>
        <v>5713.115</v>
      </c>
      <c r="AC34" s="6">
        <f aca="true" t="shared" si="24" ref="AC34:AC50">O34</f>
        <v>5765</v>
      </c>
      <c r="AE34" s="4">
        <f t="shared" si="21"/>
        <v>887.8100000000001</v>
      </c>
    </row>
    <row r="35" spans="3:31" ht="15">
      <c r="C35" s="1"/>
      <c r="D35" s="10"/>
      <c r="E35" s="10"/>
      <c r="F35" s="11">
        <v>2008</v>
      </c>
      <c r="G35" s="2">
        <v>38.4</v>
      </c>
      <c r="H35" s="2">
        <v>26.3</v>
      </c>
      <c r="I35" s="2">
        <v>18.9</v>
      </c>
      <c r="J35" s="2">
        <v>10.8</v>
      </c>
      <c r="K35" s="2">
        <v>4.7</v>
      </c>
      <c r="M35" s="2">
        <v>0.9</v>
      </c>
      <c r="N35" s="2">
        <v>99.1</v>
      </c>
      <c r="O35" s="2">
        <v>6245</v>
      </c>
      <c r="Q35" s="1"/>
      <c r="T35" s="11">
        <v>2008</v>
      </c>
      <c r="U35" s="4">
        <f t="shared" si="23"/>
        <v>2398.08</v>
      </c>
      <c r="V35" s="4">
        <f t="shared" si="15"/>
        <v>1642.435</v>
      </c>
      <c r="W35" s="4">
        <f t="shared" si="16"/>
        <v>1180.3049999999998</v>
      </c>
      <c r="X35" s="4">
        <f t="shared" si="17"/>
        <v>674.46</v>
      </c>
      <c r="Y35" s="4">
        <f t="shared" si="18"/>
        <v>293.515</v>
      </c>
      <c r="Z35" s="4"/>
      <c r="AA35" s="4">
        <f t="shared" si="19"/>
        <v>56.205</v>
      </c>
      <c r="AB35" s="4">
        <f t="shared" si="20"/>
        <v>6188.795</v>
      </c>
      <c r="AC35" s="6">
        <f t="shared" si="24"/>
        <v>6245</v>
      </c>
      <c r="AE35" s="4">
        <f t="shared" si="21"/>
        <v>967.975</v>
      </c>
    </row>
    <row r="36" spans="3:31" ht="15">
      <c r="C36" s="1"/>
      <c r="D36" s="10"/>
      <c r="E36" s="10"/>
      <c r="F36" s="11">
        <v>2007</v>
      </c>
      <c r="G36" s="2">
        <v>37.2</v>
      </c>
      <c r="H36" s="2">
        <v>26</v>
      </c>
      <c r="I36" s="2">
        <v>19.3</v>
      </c>
      <c r="J36" s="2">
        <v>11.8</v>
      </c>
      <c r="K36" s="2">
        <v>4.6</v>
      </c>
      <c r="M36" s="2">
        <v>1.1</v>
      </c>
      <c r="N36" s="2">
        <v>98.9</v>
      </c>
      <c r="O36" s="2">
        <v>6303</v>
      </c>
      <c r="Q36" s="1"/>
      <c r="T36" s="11">
        <v>2007</v>
      </c>
      <c r="U36" s="4">
        <f t="shared" si="23"/>
        <v>2344.716</v>
      </c>
      <c r="V36" s="4">
        <f t="shared" si="15"/>
        <v>1638.78</v>
      </c>
      <c r="W36" s="4">
        <f t="shared" si="16"/>
        <v>1216.479</v>
      </c>
      <c r="X36" s="4">
        <f t="shared" si="17"/>
        <v>743.7540000000001</v>
      </c>
      <c r="Y36" s="4">
        <f t="shared" si="18"/>
        <v>289.938</v>
      </c>
      <c r="Z36" s="4"/>
      <c r="AA36" s="4">
        <f t="shared" si="19"/>
        <v>69.333</v>
      </c>
      <c r="AB36" s="4">
        <f t="shared" si="20"/>
        <v>6233.667</v>
      </c>
      <c r="AC36" s="6">
        <f t="shared" si="24"/>
        <v>6303</v>
      </c>
      <c r="AE36" s="4">
        <f t="shared" si="21"/>
        <v>1033.692</v>
      </c>
    </row>
    <row r="37" spans="3:31" ht="15">
      <c r="C37" s="1"/>
      <c r="D37" s="10"/>
      <c r="E37" s="10"/>
      <c r="F37" s="11">
        <v>2006</v>
      </c>
      <c r="G37" s="2">
        <v>37.6</v>
      </c>
      <c r="H37" s="2">
        <v>25.9</v>
      </c>
      <c r="I37" s="2">
        <v>18.5</v>
      </c>
      <c r="J37" s="2">
        <v>11.3</v>
      </c>
      <c r="K37" s="2">
        <v>5.2</v>
      </c>
      <c r="M37" s="2">
        <v>1.5</v>
      </c>
      <c r="N37" s="2">
        <v>98.5</v>
      </c>
      <c r="O37" s="2">
        <v>6204</v>
      </c>
      <c r="Q37" s="1"/>
      <c r="T37" s="11">
        <v>2006</v>
      </c>
      <c r="U37" s="4">
        <f t="shared" si="23"/>
        <v>2332.704</v>
      </c>
      <c r="V37" s="4">
        <f t="shared" si="15"/>
        <v>1606.8359999999998</v>
      </c>
      <c r="W37" s="4">
        <f t="shared" si="16"/>
        <v>1147.74</v>
      </c>
      <c r="X37" s="4">
        <f t="shared" si="17"/>
        <v>701.0520000000001</v>
      </c>
      <c r="Y37" s="4">
        <f t="shared" si="18"/>
        <v>322.608</v>
      </c>
      <c r="Z37" s="4"/>
      <c r="AA37" s="4">
        <f t="shared" si="19"/>
        <v>93.06</v>
      </c>
      <c r="AB37" s="4">
        <f t="shared" si="20"/>
        <v>6110.94</v>
      </c>
      <c r="AC37" s="6">
        <f t="shared" si="24"/>
        <v>6204</v>
      </c>
      <c r="AE37" s="4">
        <f t="shared" si="21"/>
        <v>1023.6600000000001</v>
      </c>
    </row>
    <row r="38" spans="3:31" ht="15">
      <c r="C38" s="1"/>
      <c r="D38" s="10"/>
      <c r="E38" s="10"/>
      <c r="F38" s="11">
        <v>2005</v>
      </c>
      <c r="G38" s="2">
        <v>35.6</v>
      </c>
      <c r="H38" s="2">
        <v>25.1</v>
      </c>
      <c r="I38" s="2">
        <v>19.2</v>
      </c>
      <c r="J38" s="2">
        <v>12.5</v>
      </c>
      <c r="K38" s="2">
        <v>5.7</v>
      </c>
      <c r="M38" s="2">
        <v>1.9</v>
      </c>
      <c r="N38" s="2">
        <v>98.1</v>
      </c>
      <c r="O38" s="2">
        <v>5901</v>
      </c>
      <c r="Q38" s="1"/>
      <c r="T38" s="11">
        <v>2005</v>
      </c>
      <c r="U38" s="4">
        <f t="shared" si="23"/>
        <v>2100.756</v>
      </c>
      <c r="V38" s="4">
        <f t="shared" si="15"/>
        <v>1481.151</v>
      </c>
      <c r="W38" s="4">
        <f t="shared" si="16"/>
        <v>1132.992</v>
      </c>
      <c r="X38" s="4">
        <f t="shared" si="17"/>
        <v>737.625</v>
      </c>
      <c r="Y38" s="4">
        <f t="shared" si="18"/>
        <v>336.357</v>
      </c>
      <c r="Z38" s="4"/>
      <c r="AA38" s="4">
        <f t="shared" si="19"/>
        <v>112.119</v>
      </c>
      <c r="AB38" s="4">
        <f t="shared" si="20"/>
        <v>5788.880999999999</v>
      </c>
      <c r="AC38" s="6">
        <f t="shared" si="24"/>
        <v>5901</v>
      </c>
      <c r="AE38" s="4">
        <f t="shared" si="21"/>
        <v>1073.982</v>
      </c>
    </row>
    <row r="39" spans="3:31" ht="15">
      <c r="C39" s="1"/>
      <c r="D39" s="10"/>
      <c r="E39" s="10"/>
      <c r="F39" s="11">
        <v>2004</v>
      </c>
      <c r="G39" s="2">
        <v>32.8</v>
      </c>
      <c r="H39" s="2">
        <v>24.5</v>
      </c>
      <c r="I39" s="2">
        <v>19.4</v>
      </c>
      <c r="J39" s="2">
        <v>14.4</v>
      </c>
      <c r="K39" s="2">
        <v>6.9</v>
      </c>
      <c r="M39" s="2">
        <v>2</v>
      </c>
      <c r="N39" s="2">
        <v>98</v>
      </c>
      <c r="O39" s="2">
        <v>6390</v>
      </c>
      <c r="Q39" s="1"/>
      <c r="T39" s="11">
        <v>2004</v>
      </c>
      <c r="U39" s="4">
        <f t="shared" si="23"/>
        <v>2095.9199999999996</v>
      </c>
      <c r="V39" s="4">
        <f t="shared" si="15"/>
        <v>1565.55</v>
      </c>
      <c r="W39" s="4">
        <f t="shared" si="16"/>
        <v>1239.6599999999999</v>
      </c>
      <c r="X39" s="4">
        <f t="shared" si="17"/>
        <v>920.16</v>
      </c>
      <c r="Y39" s="4">
        <f t="shared" si="18"/>
        <v>440.91</v>
      </c>
      <c r="Z39" s="4"/>
      <c r="AA39" s="4">
        <f t="shared" si="19"/>
        <v>127.8</v>
      </c>
      <c r="AB39" s="4">
        <f t="shared" si="20"/>
        <v>6262.2</v>
      </c>
      <c r="AC39" s="6">
        <f t="shared" si="24"/>
        <v>6390</v>
      </c>
      <c r="AE39" s="4">
        <f t="shared" si="21"/>
        <v>1361.07</v>
      </c>
    </row>
    <row r="40" spans="3:31" ht="15">
      <c r="C40" s="1"/>
      <c r="D40" s="10"/>
      <c r="E40" s="10"/>
      <c r="F40" s="11">
        <v>2003</v>
      </c>
      <c r="G40" s="2">
        <v>31.2</v>
      </c>
      <c r="H40" s="2">
        <v>24.3</v>
      </c>
      <c r="I40" s="2">
        <v>19.5</v>
      </c>
      <c r="J40" s="2">
        <v>14.9</v>
      </c>
      <c r="K40" s="2">
        <v>7.5</v>
      </c>
      <c r="M40" s="2">
        <v>2.6</v>
      </c>
      <c r="N40" s="2">
        <v>97.4</v>
      </c>
      <c r="O40" s="2">
        <v>6950</v>
      </c>
      <c r="Q40" s="1"/>
      <c r="T40" s="11">
        <v>2003</v>
      </c>
      <c r="U40" s="4">
        <f t="shared" si="23"/>
        <v>2168.4</v>
      </c>
      <c r="V40" s="4">
        <f t="shared" si="15"/>
        <v>1688.85</v>
      </c>
      <c r="W40" s="4">
        <f t="shared" si="16"/>
        <v>1355.25</v>
      </c>
      <c r="X40" s="4">
        <f t="shared" si="17"/>
        <v>1035.55</v>
      </c>
      <c r="Y40" s="4">
        <f t="shared" si="18"/>
        <v>521.25</v>
      </c>
      <c r="Z40" s="4"/>
      <c r="AA40" s="4">
        <f t="shared" si="19"/>
        <v>180.7</v>
      </c>
      <c r="AB40" s="4">
        <f t="shared" si="20"/>
        <v>6769.3</v>
      </c>
      <c r="AC40" s="6">
        <f t="shared" si="24"/>
        <v>6950</v>
      </c>
      <c r="AE40" s="4">
        <f t="shared" si="21"/>
        <v>1556.8</v>
      </c>
    </row>
    <row r="41" spans="3:31" ht="15">
      <c r="C41" s="1"/>
      <c r="D41" s="10"/>
      <c r="E41" s="10"/>
      <c r="F41" s="11">
        <v>2002</v>
      </c>
      <c r="G41" s="2">
        <v>30.3</v>
      </c>
      <c r="H41" s="2">
        <v>22.5</v>
      </c>
      <c r="I41" s="2">
        <v>20.3</v>
      </c>
      <c r="J41" s="2">
        <v>14.8</v>
      </c>
      <c r="K41" s="2">
        <v>9.2</v>
      </c>
      <c r="M41" s="2">
        <v>2.9</v>
      </c>
      <c r="N41" s="2">
        <v>97.1</v>
      </c>
      <c r="O41" s="2">
        <v>7013</v>
      </c>
      <c r="Q41" s="1"/>
      <c r="T41" s="11">
        <v>2002</v>
      </c>
      <c r="U41" s="4">
        <f t="shared" si="23"/>
        <v>2124.939</v>
      </c>
      <c r="V41" s="4">
        <f t="shared" si="15"/>
        <v>1577.925</v>
      </c>
      <c r="W41" s="4">
        <f t="shared" si="16"/>
        <v>1423.639</v>
      </c>
      <c r="X41" s="4">
        <f t="shared" si="17"/>
        <v>1037.924</v>
      </c>
      <c r="Y41" s="4">
        <f t="shared" si="18"/>
        <v>645.196</v>
      </c>
      <c r="Z41" s="4"/>
      <c r="AA41" s="4">
        <f t="shared" si="19"/>
        <v>203.377</v>
      </c>
      <c r="AB41" s="4">
        <f t="shared" si="20"/>
        <v>6809.623</v>
      </c>
      <c r="AC41" s="6">
        <f t="shared" si="24"/>
        <v>7013</v>
      </c>
      <c r="AE41" s="4">
        <f>X41+Y41</f>
        <v>1683.12</v>
      </c>
    </row>
    <row r="42" spans="3:29" ht="15">
      <c r="C42" s="1"/>
      <c r="D42" s="10"/>
      <c r="E42" s="10"/>
      <c r="F42" s="11">
        <v>2001</v>
      </c>
      <c r="G42" s="2">
        <v>28.8</v>
      </c>
      <c r="H42" s="2">
        <v>20.1</v>
      </c>
      <c r="I42" s="2">
        <v>18.6</v>
      </c>
      <c r="J42" s="2">
        <v>14.8</v>
      </c>
      <c r="K42" s="2">
        <v>10.7</v>
      </c>
      <c r="L42" s="2">
        <v>4.7</v>
      </c>
      <c r="M42" s="2">
        <v>2.3</v>
      </c>
      <c r="N42" s="2">
        <v>93</v>
      </c>
      <c r="O42" s="2">
        <v>8446</v>
      </c>
      <c r="Q42" s="1"/>
      <c r="T42" s="11">
        <v>2001</v>
      </c>
      <c r="U42" s="4">
        <f t="shared" si="23"/>
        <v>2432.4480000000003</v>
      </c>
      <c r="V42" s="4">
        <f t="shared" si="15"/>
        <v>1697.646</v>
      </c>
      <c r="W42" s="4">
        <f t="shared" si="16"/>
        <v>1570.9560000000001</v>
      </c>
      <c r="X42" s="4">
        <f t="shared" si="17"/>
        <v>1250.008</v>
      </c>
      <c r="Y42" s="4">
        <f t="shared" si="18"/>
        <v>903.722</v>
      </c>
      <c r="Z42" s="4">
        <f aca="true" t="shared" si="25" ref="Z42:Z50">L42*$O42/100</f>
        <v>396.96200000000005</v>
      </c>
      <c r="AA42" s="4">
        <f t="shared" si="19"/>
        <v>194.25799999999998</v>
      </c>
      <c r="AB42" s="4">
        <f t="shared" si="20"/>
        <v>7854.78</v>
      </c>
      <c r="AC42" s="6">
        <f t="shared" si="24"/>
        <v>8446</v>
      </c>
    </row>
    <row r="43" spans="3:29" ht="15">
      <c r="C43" s="1"/>
      <c r="D43" s="10"/>
      <c r="E43" s="10"/>
      <c r="F43" s="11">
        <v>2000</v>
      </c>
      <c r="G43" s="2">
        <v>29.5</v>
      </c>
      <c r="H43" s="2">
        <v>19.8</v>
      </c>
      <c r="I43" s="2">
        <v>18.4</v>
      </c>
      <c r="J43" s="2">
        <v>15.3</v>
      </c>
      <c r="K43" s="2">
        <v>10.1</v>
      </c>
      <c r="L43" s="2">
        <v>4.9</v>
      </c>
      <c r="M43" s="2">
        <v>2</v>
      </c>
      <c r="N43" s="2">
        <v>93.1</v>
      </c>
      <c r="O43" s="2">
        <v>8692</v>
      </c>
      <c r="Q43" s="1"/>
      <c r="T43" s="11">
        <v>2000</v>
      </c>
      <c r="U43" s="4">
        <f t="shared" si="23"/>
        <v>2564.14</v>
      </c>
      <c r="V43" s="4">
        <f t="shared" si="15"/>
        <v>1721.016</v>
      </c>
      <c r="W43" s="4">
        <f t="shared" si="16"/>
        <v>1599.328</v>
      </c>
      <c r="X43" s="4">
        <f t="shared" si="17"/>
        <v>1329.876</v>
      </c>
      <c r="Y43" s="4">
        <f t="shared" si="18"/>
        <v>877.8919999999999</v>
      </c>
      <c r="Z43" s="4">
        <f t="shared" si="25"/>
        <v>425.908</v>
      </c>
      <c r="AA43" s="4">
        <f t="shared" si="19"/>
        <v>173.84</v>
      </c>
      <c r="AB43" s="4">
        <f t="shared" si="20"/>
        <v>8092.2519999999995</v>
      </c>
      <c r="AC43" s="6">
        <f t="shared" si="24"/>
        <v>8692</v>
      </c>
    </row>
    <row r="44" spans="3:29" ht="15">
      <c r="C44" s="1"/>
      <c r="D44" s="10"/>
      <c r="E44" s="10"/>
      <c r="F44" s="11">
        <v>1999</v>
      </c>
      <c r="G44" s="2">
        <v>27.5</v>
      </c>
      <c r="H44" s="2">
        <v>19.6</v>
      </c>
      <c r="I44" s="2">
        <v>19</v>
      </c>
      <c r="J44" s="2">
        <v>14.8</v>
      </c>
      <c r="K44" s="2">
        <v>11.1</v>
      </c>
      <c r="L44" s="2">
        <v>5.1</v>
      </c>
      <c r="M44" s="2">
        <v>2.9</v>
      </c>
      <c r="N44" s="2">
        <v>92</v>
      </c>
      <c r="O44" s="2">
        <v>9551</v>
      </c>
      <c r="Q44" s="1"/>
      <c r="T44" s="11">
        <v>1999</v>
      </c>
      <c r="U44" s="4">
        <f t="shared" si="23"/>
        <v>2626.525</v>
      </c>
      <c r="V44" s="4">
        <f t="shared" si="15"/>
        <v>1871.996</v>
      </c>
      <c r="W44" s="4">
        <f t="shared" si="16"/>
        <v>1814.69</v>
      </c>
      <c r="X44" s="4">
        <f t="shared" si="17"/>
        <v>1413.5480000000002</v>
      </c>
      <c r="Y44" s="4">
        <f t="shared" si="18"/>
        <v>1060.1609999999998</v>
      </c>
      <c r="Z44" s="4">
        <f t="shared" si="25"/>
        <v>487.101</v>
      </c>
      <c r="AA44" s="4">
        <f t="shared" si="19"/>
        <v>276.979</v>
      </c>
      <c r="AB44" s="4">
        <f t="shared" si="20"/>
        <v>8786.92</v>
      </c>
      <c r="AC44" s="6">
        <f t="shared" si="24"/>
        <v>9551</v>
      </c>
    </row>
    <row r="45" spans="3:29" ht="15">
      <c r="C45" s="1"/>
      <c r="D45" s="10"/>
      <c r="E45" s="10"/>
      <c r="F45" s="11">
        <v>1998</v>
      </c>
      <c r="G45" s="2">
        <v>26.7</v>
      </c>
      <c r="H45" s="2">
        <v>19.1</v>
      </c>
      <c r="I45" s="2">
        <v>19.8</v>
      </c>
      <c r="J45" s="2">
        <v>15.4</v>
      </c>
      <c r="K45" s="2">
        <v>10.6</v>
      </c>
      <c r="L45" s="2">
        <v>5.7</v>
      </c>
      <c r="M45" s="2">
        <v>2.7</v>
      </c>
      <c r="N45" s="2">
        <v>91.6</v>
      </c>
      <c r="O45" s="2">
        <v>10192</v>
      </c>
      <c r="Q45" s="1"/>
      <c r="T45" s="11">
        <v>1998</v>
      </c>
      <c r="U45" s="4">
        <f t="shared" si="23"/>
        <v>2721.2639999999997</v>
      </c>
      <c r="V45" s="4">
        <f t="shared" si="15"/>
        <v>1946.672</v>
      </c>
      <c r="W45" s="4">
        <f t="shared" si="16"/>
        <v>2018.016</v>
      </c>
      <c r="X45" s="4">
        <f t="shared" si="17"/>
        <v>1569.5680000000002</v>
      </c>
      <c r="Y45" s="4">
        <f t="shared" si="18"/>
        <v>1080.3519999999999</v>
      </c>
      <c r="Z45" s="4">
        <f t="shared" si="25"/>
        <v>580.944</v>
      </c>
      <c r="AA45" s="4">
        <f t="shared" si="19"/>
        <v>275.184</v>
      </c>
      <c r="AB45" s="4">
        <f t="shared" si="20"/>
        <v>9335.872</v>
      </c>
      <c r="AC45" s="6">
        <f t="shared" si="24"/>
        <v>10192</v>
      </c>
    </row>
    <row r="46" spans="3:29" ht="15">
      <c r="C46" s="1"/>
      <c r="D46" s="10"/>
      <c r="E46" s="10"/>
      <c r="F46" s="11">
        <v>1997</v>
      </c>
      <c r="G46" s="2">
        <v>23.9</v>
      </c>
      <c r="H46" s="2">
        <v>18.9</v>
      </c>
      <c r="I46" s="2">
        <v>18</v>
      </c>
      <c r="J46" s="2">
        <v>16.6</v>
      </c>
      <c r="K46" s="2">
        <v>11.8</v>
      </c>
      <c r="L46" s="2">
        <v>6.5</v>
      </c>
      <c r="M46" s="2">
        <v>4.3</v>
      </c>
      <c r="N46" s="2">
        <v>89.2</v>
      </c>
      <c r="O46" s="2">
        <v>10561</v>
      </c>
      <c r="Q46" s="1"/>
      <c r="T46" s="11">
        <v>1997</v>
      </c>
      <c r="U46" s="4">
        <f t="shared" si="23"/>
        <v>2524.0789999999997</v>
      </c>
      <c r="V46" s="4">
        <f t="shared" si="15"/>
        <v>1996.029</v>
      </c>
      <c r="W46" s="4">
        <f t="shared" si="16"/>
        <v>1900.98</v>
      </c>
      <c r="X46" s="4">
        <f t="shared" si="17"/>
        <v>1753.126</v>
      </c>
      <c r="Y46" s="4">
        <f t="shared" si="18"/>
        <v>1246.198</v>
      </c>
      <c r="Z46" s="4">
        <f t="shared" si="25"/>
        <v>686.465</v>
      </c>
      <c r="AA46" s="4">
        <f t="shared" si="19"/>
        <v>454.12299999999993</v>
      </c>
      <c r="AB46" s="4">
        <f t="shared" si="20"/>
        <v>9420.412</v>
      </c>
      <c r="AC46" s="6">
        <f t="shared" si="24"/>
        <v>10561</v>
      </c>
    </row>
    <row r="47" spans="3:29" ht="15">
      <c r="C47" s="1"/>
      <c r="D47" s="10"/>
      <c r="E47" s="10"/>
      <c r="F47" s="11">
        <v>1996</v>
      </c>
      <c r="G47" s="2">
        <v>23.6</v>
      </c>
      <c r="H47" s="2">
        <v>18.3</v>
      </c>
      <c r="I47" s="2">
        <v>18.9</v>
      </c>
      <c r="J47" s="2">
        <v>16.8</v>
      </c>
      <c r="K47" s="2">
        <v>12.2</v>
      </c>
      <c r="L47" s="2">
        <v>6.5</v>
      </c>
      <c r="M47" s="2">
        <v>3.7</v>
      </c>
      <c r="N47" s="2">
        <v>89.8</v>
      </c>
      <c r="O47" s="2">
        <v>10719</v>
      </c>
      <c r="Q47" s="1"/>
      <c r="T47" s="11">
        <v>1996</v>
      </c>
      <c r="U47" s="4">
        <f t="shared" si="23"/>
        <v>2529.684</v>
      </c>
      <c r="V47" s="4">
        <f t="shared" si="15"/>
        <v>1961.5770000000002</v>
      </c>
      <c r="W47" s="4">
        <f t="shared" si="16"/>
        <v>2025.8909999999998</v>
      </c>
      <c r="X47" s="4">
        <f t="shared" si="17"/>
        <v>1800.7920000000001</v>
      </c>
      <c r="Y47" s="4">
        <f t="shared" si="18"/>
        <v>1307.7179999999998</v>
      </c>
      <c r="Z47" s="4">
        <f t="shared" si="25"/>
        <v>696.735</v>
      </c>
      <c r="AA47" s="4">
        <f t="shared" si="19"/>
        <v>396.603</v>
      </c>
      <c r="AB47" s="4">
        <f t="shared" si="20"/>
        <v>9625.662</v>
      </c>
      <c r="AC47" s="6">
        <f t="shared" si="24"/>
        <v>10719</v>
      </c>
    </row>
    <row r="48" spans="3:29" ht="15">
      <c r="C48" s="1"/>
      <c r="D48" s="10"/>
      <c r="E48" s="10"/>
      <c r="F48" s="11">
        <v>1995</v>
      </c>
      <c r="G48" s="2">
        <v>22.4</v>
      </c>
      <c r="H48" s="2">
        <v>18.6</v>
      </c>
      <c r="I48" s="2">
        <v>19.1</v>
      </c>
      <c r="J48" s="2">
        <v>16.7</v>
      </c>
      <c r="K48" s="2">
        <v>12.3</v>
      </c>
      <c r="L48" s="2">
        <v>6.9</v>
      </c>
      <c r="M48" s="2">
        <v>4</v>
      </c>
      <c r="N48" s="2">
        <v>89.1</v>
      </c>
      <c r="O48" s="2">
        <v>10634</v>
      </c>
      <c r="Q48" s="1"/>
      <c r="T48" s="11">
        <v>1995</v>
      </c>
      <c r="U48" s="4">
        <f t="shared" si="23"/>
        <v>2382.0159999999996</v>
      </c>
      <c r="V48" s="4">
        <f t="shared" si="15"/>
        <v>1977.9240000000002</v>
      </c>
      <c r="W48" s="4">
        <f t="shared" si="16"/>
        <v>2031.0940000000003</v>
      </c>
      <c r="X48" s="4">
        <f t="shared" si="17"/>
        <v>1775.878</v>
      </c>
      <c r="Y48" s="4">
        <f t="shared" si="18"/>
        <v>1307.9820000000002</v>
      </c>
      <c r="Z48" s="4">
        <f t="shared" si="25"/>
        <v>733.7460000000001</v>
      </c>
      <c r="AA48" s="4">
        <f t="shared" si="19"/>
        <v>425.36</v>
      </c>
      <c r="AB48" s="4">
        <f t="shared" si="20"/>
        <v>9474.893999999998</v>
      </c>
      <c r="AC48" s="6">
        <f t="shared" si="24"/>
        <v>10634</v>
      </c>
    </row>
    <row r="49" spans="3:29" ht="15">
      <c r="C49" s="1"/>
      <c r="D49" s="10"/>
      <c r="E49" s="10"/>
      <c r="F49" s="11">
        <v>1994</v>
      </c>
      <c r="G49" s="2">
        <v>21.7</v>
      </c>
      <c r="H49" s="2">
        <v>18.8</v>
      </c>
      <c r="I49" s="2">
        <v>18.7</v>
      </c>
      <c r="J49" s="2">
        <v>16.9</v>
      </c>
      <c r="K49" s="2">
        <v>13.1</v>
      </c>
      <c r="L49" s="2">
        <v>6.8</v>
      </c>
      <c r="M49" s="2">
        <v>4</v>
      </c>
      <c r="N49" s="2">
        <v>89.1</v>
      </c>
      <c r="O49" s="2">
        <v>10832</v>
      </c>
      <c r="Q49" s="1"/>
      <c r="T49" s="11">
        <v>1994</v>
      </c>
      <c r="U49" s="4">
        <f t="shared" si="23"/>
        <v>2350.544</v>
      </c>
      <c r="V49" s="4">
        <f t="shared" si="15"/>
        <v>2036.4160000000002</v>
      </c>
      <c r="W49" s="4">
        <f t="shared" si="16"/>
        <v>2025.5839999999998</v>
      </c>
      <c r="X49" s="4">
        <f t="shared" si="17"/>
        <v>1830.608</v>
      </c>
      <c r="Y49" s="4">
        <f t="shared" si="18"/>
        <v>1418.9919999999997</v>
      </c>
      <c r="Z49" s="4">
        <f t="shared" si="25"/>
        <v>736.5759999999999</v>
      </c>
      <c r="AA49" s="4">
        <f t="shared" si="19"/>
        <v>433.28</v>
      </c>
      <c r="AB49" s="4">
        <f t="shared" si="20"/>
        <v>9651.312</v>
      </c>
      <c r="AC49" s="6">
        <f t="shared" si="24"/>
        <v>10832</v>
      </c>
    </row>
    <row r="50" spans="3:29" ht="15">
      <c r="C50" s="1"/>
      <c r="D50" s="10"/>
      <c r="E50" s="10"/>
      <c r="F50" s="11">
        <v>1993</v>
      </c>
      <c r="G50" s="2">
        <v>21.1</v>
      </c>
      <c r="H50" s="2">
        <v>19.4</v>
      </c>
      <c r="I50" s="2">
        <v>18.8</v>
      </c>
      <c r="J50" s="2">
        <v>16.3</v>
      </c>
      <c r="K50" s="2">
        <v>12.3</v>
      </c>
      <c r="L50" s="2">
        <v>7.4</v>
      </c>
      <c r="M50" s="2">
        <v>4.8</v>
      </c>
      <c r="N50" s="2">
        <v>87.8</v>
      </c>
      <c r="O50" s="2">
        <v>10857</v>
      </c>
      <c r="Q50" s="1">
        <f>O31/O50</f>
        <v>0.4396242055816524</v>
      </c>
      <c r="T50" s="11">
        <v>1993</v>
      </c>
      <c r="U50" s="4">
        <f t="shared" si="23"/>
        <v>2290.827</v>
      </c>
      <c r="V50" s="4">
        <f t="shared" si="15"/>
        <v>2106.258</v>
      </c>
      <c r="W50" s="4">
        <f t="shared" si="16"/>
        <v>2041.116</v>
      </c>
      <c r="X50" s="4">
        <f t="shared" si="17"/>
        <v>1769.691</v>
      </c>
      <c r="Y50" s="4">
        <f t="shared" si="18"/>
        <v>1335.411</v>
      </c>
      <c r="Z50" s="4">
        <f t="shared" si="25"/>
        <v>803.418</v>
      </c>
      <c r="AA50" s="4">
        <f t="shared" si="19"/>
        <v>521.136</v>
      </c>
      <c r="AB50" s="4">
        <f t="shared" si="20"/>
        <v>9532.446</v>
      </c>
      <c r="AC50" s="6">
        <f t="shared" si="24"/>
        <v>10857</v>
      </c>
    </row>
    <row r="53" spans="3:29" ht="15">
      <c r="C53" s="1"/>
      <c r="D53" s="9" t="s">
        <v>0</v>
      </c>
      <c r="E53" s="9" t="s">
        <v>1</v>
      </c>
      <c r="G53" s="2" t="s">
        <v>1</v>
      </c>
      <c r="H53" s="2" t="s">
        <v>2</v>
      </c>
      <c r="I53" s="2" t="s">
        <v>3</v>
      </c>
      <c r="J53" s="2" t="s">
        <v>4</v>
      </c>
      <c r="K53" s="2" t="s">
        <v>5</v>
      </c>
      <c r="L53" s="2" t="s">
        <v>6</v>
      </c>
      <c r="M53" s="2" t="s">
        <v>7</v>
      </c>
      <c r="N53" s="2" t="s">
        <v>8</v>
      </c>
      <c r="Q53" s="1"/>
      <c r="R53" s="9" t="s">
        <v>0</v>
      </c>
      <c r="S53" s="9" t="s">
        <v>1</v>
      </c>
      <c r="U53" s="2" t="s">
        <v>18</v>
      </c>
      <c r="V53" s="2" t="s">
        <v>2</v>
      </c>
      <c r="W53" s="2" t="s">
        <v>3</v>
      </c>
      <c r="X53" s="2" t="s">
        <v>4</v>
      </c>
      <c r="Y53" s="2" t="s">
        <v>5</v>
      </c>
      <c r="Z53" s="2" t="s">
        <v>6</v>
      </c>
      <c r="AA53" s="2" t="s">
        <v>7</v>
      </c>
      <c r="AB53" s="2" t="s">
        <v>8</v>
      </c>
      <c r="AC53" s="2" t="s">
        <v>15</v>
      </c>
    </row>
    <row r="54" spans="3:19" ht="15">
      <c r="C54" s="1" t="s">
        <v>12</v>
      </c>
      <c r="D54" s="9"/>
      <c r="E54" s="9"/>
      <c r="Q54" s="1" t="s">
        <v>12</v>
      </c>
      <c r="R54" s="9"/>
      <c r="S54" s="9"/>
    </row>
    <row r="55" spans="3:31" ht="15">
      <c r="C55" s="1"/>
      <c r="D55" s="9">
        <v>6.8</v>
      </c>
      <c r="E55" s="9">
        <v>29.7</v>
      </c>
      <c r="F55" s="11">
        <v>2012</v>
      </c>
      <c r="G55" s="2">
        <f>D55+E55</f>
        <v>36.5</v>
      </c>
      <c r="H55" s="2">
        <v>30.1</v>
      </c>
      <c r="I55" s="2">
        <v>19</v>
      </c>
      <c r="J55" s="2">
        <v>10</v>
      </c>
      <c r="K55" s="2">
        <v>3.4000000000000057</v>
      </c>
      <c r="M55" s="2">
        <v>1</v>
      </c>
      <c r="N55" s="7">
        <f>SUM(G55:K55)</f>
        <v>99</v>
      </c>
      <c r="O55" s="2">
        <v>7351</v>
      </c>
      <c r="Q55" s="1"/>
      <c r="R55" s="12">
        <f aca="true" t="shared" si="26" ref="R55:S57">D55*$O55/100</f>
        <v>499.86799999999994</v>
      </c>
      <c r="S55" s="12">
        <f t="shared" si="26"/>
        <v>2183.247</v>
      </c>
      <c r="T55" s="11">
        <v>2012</v>
      </c>
      <c r="U55" s="4">
        <f>G55*$O55/100</f>
        <v>2683.115</v>
      </c>
      <c r="V55" s="4">
        <f aca="true" t="shared" si="27" ref="V55:V74">H55*$O55/100</f>
        <v>2212.651</v>
      </c>
      <c r="W55" s="4">
        <f aca="true" t="shared" si="28" ref="W55:W74">I55*$O55/100</f>
        <v>1396.69</v>
      </c>
      <c r="X55" s="4">
        <f aca="true" t="shared" si="29" ref="X55:X74">J55*$O55/100</f>
        <v>735.1</v>
      </c>
      <c r="Y55" s="4">
        <f aca="true" t="shared" si="30" ref="Y55:Y74">K55*$O55/100</f>
        <v>249.93400000000042</v>
      </c>
      <c r="Z55" s="4"/>
      <c r="AA55" s="4">
        <f aca="true" t="shared" si="31" ref="AA55:AA74">M55*$O55/100</f>
        <v>73.51</v>
      </c>
      <c r="AB55" s="4">
        <f aca="true" t="shared" si="32" ref="AB55:AB74">N55*$O55/100</f>
        <v>7277.49</v>
      </c>
      <c r="AC55" s="6">
        <f>O55</f>
        <v>7351</v>
      </c>
      <c r="AE55" s="4">
        <f aca="true" t="shared" si="33" ref="AE55:AE64">X55+Y55</f>
        <v>985.0340000000004</v>
      </c>
    </row>
    <row r="56" spans="3:31" ht="15">
      <c r="C56" s="1"/>
      <c r="D56" s="9">
        <v>8.3</v>
      </c>
      <c r="E56" s="9">
        <v>29.5</v>
      </c>
      <c r="F56" s="11">
        <v>2011</v>
      </c>
      <c r="G56" s="2">
        <f>D56+E56</f>
        <v>37.8</v>
      </c>
      <c r="H56" s="2">
        <v>28.7</v>
      </c>
      <c r="I56" s="2">
        <v>19</v>
      </c>
      <c r="J56" s="2">
        <v>9.900000000000006</v>
      </c>
      <c r="K56" s="2">
        <v>3.5</v>
      </c>
      <c r="M56" s="2">
        <v>1.0999999999999943</v>
      </c>
      <c r="N56" s="7">
        <f>SUM(G56:K56)</f>
        <v>98.9</v>
      </c>
      <c r="O56" s="2">
        <v>7610</v>
      </c>
      <c r="Q56" s="1"/>
      <c r="R56" s="12">
        <f t="shared" si="26"/>
        <v>631.6300000000001</v>
      </c>
      <c r="S56" s="12">
        <f t="shared" si="26"/>
        <v>2244.95</v>
      </c>
      <c r="T56" s="11">
        <v>2011</v>
      </c>
      <c r="U56" s="4">
        <f>G56*$O56/100</f>
        <v>2876.58</v>
      </c>
      <c r="V56" s="4">
        <f aca="true" t="shared" si="34" ref="V56:Y57">H56*$O56/100</f>
        <v>2184.07</v>
      </c>
      <c r="W56" s="4">
        <f t="shared" si="34"/>
        <v>1445.9</v>
      </c>
      <c r="X56" s="4">
        <f t="shared" si="34"/>
        <v>753.3900000000004</v>
      </c>
      <c r="Y56" s="4">
        <f t="shared" si="34"/>
        <v>266.35</v>
      </c>
      <c r="Z56" s="4"/>
      <c r="AA56" s="4">
        <f>M56*$O56/100</f>
        <v>83.70999999999957</v>
      </c>
      <c r="AB56" s="4">
        <f>N56*$O56/100</f>
        <v>7526.29</v>
      </c>
      <c r="AC56" s="6">
        <f>O56</f>
        <v>7610</v>
      </c>
      <c r="AE56" s="4">
        <f>X56+Y56</f>
        <v>1019.7400000000005</v>
      </c>
    </row>
    <row r="57" spans="3:31" ht="15">
      <c r="C57" s="1"/>
      <c r="D57" s="9">
        <v>8.5</v>
      </c>
      <c r="E57" s="9">
        <v>29.9</v>
      </c>
      <c r="F57" s="11">
        <v>2010</v>
      </c>
      <c r="G57" s="2">
        <f>D57+E57</f>
        <v>38.4</v>
      </c>
      <c r="H57" s="2">
        <v>28.4</v>
      </c>
      <c r="I57" s="2">
        <v>18.6</v>
      </c>
      <c r="J57" s="2">
        <v>9.2</v>
      </c>
      <c r="K57" s="2">
        <v>4.1</v>
      </c>
      <c r="M57" s="2">
        <v>1.3</v>
      </c>
      <c r="N57" s="2">
        <v>98.7</v>
      </c>
      <c r="O57" s="2">
        <v>7629</v>
      </c>
      <c r="Q57" s="1"/>
      <c r="R57" s="12">
        <f t="shared" si="26"/>
        <v>648.465</v>
      </c>
      <c r="S57" s="12">
        <f t="shared" si="26"/>
        <v>2281.071</v>
      </c>
      <c r="T57" s="11">
        <v>2010</v>
      </c>
      <c r="U57" s="4">
        <f>G57*$O57/100</f>
        <v>2929.5359999999996</v>
      </c>
      <c r="V57" s="4">
        <f t="shared" si="34"/>
        <v>2166.636</v>
      </c>
      <c r="W57" s="4">
        <f t="shared" si="34"/>
        <v>1418.9940000000001</v>
      </c>
      <c r="X57" s="4">
        <f t="shared" si="34"/>
        <v>701.8679999999999</v>
      </c>
      <c r="Y57" s="4">
        <f t="shared" si="34"/>
        <v>312.789</v>
      </c>
      <c r="Z57" s="4"/>
      <c r="AA57" s="4">
        <f>M57*$O57/100</f>
        <v>99.177</v>
      </c>
      <c r="AB57" s="4">
        <f>N57*$O57/100</f>
        <v>7529.823</v>
      </c>
      <c r="AC57" s="6">
        <f>O57</f>
        <v>7629</v>
      </c>
      <c r="AE57" s="4">
        <f>X57+Y57</f>
        <v>1014.6569999999999</v>
      </c>
    </row>
    <row r="58" spans="3:31" ht="15">
      <c r="C58" s="1"/>
      <c r="D58" s="10"/>
      <c r="E58" s="10"/>
      <c r="F58" s="11">
        <v>2009</v>
      </c>
      <c r="G58" s="2">
        <v>39.3</v>
      </c>
      <c r="H58" s="2">
        <v>27.7</v>
      </c>
      <c r="I58" s="2">
        <v>18.4</v>
      </c>
      <c r="J58" s="2">
        <v>9.5</v>
      </c>
      <c r="K58" s="2">
        <v>4.2</v>
      </c>
      <c r="M58" s="2">
        <v>0.9</v>
      </c>
      <c r="N58" s="2">
        <v>99.1</v>
      </c>
      <c r="O58" s="2">
        <v>7334</v>
      </c>
      <c r="Q58" s="1"/>
      <c r="T58" s="11">
        <v>2009</v>
      </c>
      <c r="U58" s="4">
        <f aca="true" t="shared" si="35" ref="U58:U74">G58*$O58/100</f>
        <v>2882.2619999999997</v>
      </c>
      <c r="V58" s="4">
        <f t="shared" si="27"/>
        <v>2031.5179999999998</v>
      </c>
      <c r="W58" s="4">
        <f t="shared" si="28"/>
        <v>1349.4559999999997</v>
      </c>
      <c r="X58" s="4">
        <f t="shared" si="29"/>
        <v>696.73</v>
      </c>
      <c r="Y58" s="4">
        <f t="shared" si="30"/>
        <v>308.028</v>
      </c>
      <c r="Z58" s="4"/>
      <c r="AA58" s="4">
        <f t="shared" si="31"/>
        <v>66.006</v>
      </c>
      <c r="AB58" s="4">
        <f t="shared" si="32"/>
        <v>7267.993999999999</v>
      </c>
      <c r="AC58" s="6">
        <f aca="true" t="shared" si="36" ref="AC58:AC74">O58</f>
        <v>7334</v>
      </c>
      <c r="AE58" s="4">
        <f t="shared" si="33"/>
        <v>1004.758</v>
      </c>
    </row>
    <row r="59" spans="3:31" ht="15">
      <c r="C59" s="1"/>
      <c r="D59" s="10"/>
      <c r="E59" s="10"/>
      <c r="F59" s="11">
        <v>2008</v>
      </c>
      <c r="G59" s="2">
        <v>38.7</v>
      </c>
      <c r="H59" s="2">
        <v>28.3</v>
      </c>
      <c r="I59" s="2">
        <v>18.6</v>
      </c>
      <c r="J59" s="2">
        <v>9.8</v>
      </c>
      <c r="K59" s="2">
        <v>3.7</v>
      </c>
      <c r="M59" s="2">
        <v>0.9</v>
      </c>
      <c r="N59" s="2">
        <v>99.1</v>
      </c>
      <c r="O59" s="2">
        <v>7055</v>
      </c>
      <c r="Q59" s="1"/>
      <c r="T59" s="11">
        <v>2008</v>
      </c>
      <c r="U59" s="4">
        <f t="shared" si="35"/>
        <v>2730.285</v>
      </c>
      <c r="V59" s="4">
        <f t="shared" si="27"/>
        <v>1996.565</v>
      </c>
      <c r="W59" s="4">
        <f t="shared" si="28"/>
        <v>1312.23</v>
      </c>
      <c r="X59" s="4">
        <f t="shared" si="29"/>
        <v>691.39</v>
      </c>
      <c r="Y59" s="4">
        <f t="shared" si="30"/>
        <v>261.035</v>
      </c>
      <c r="Z59" s="4"/>
      <c r="AA59" s="4">
        <f t="shared" si="31"/>
        <v>63.495</v>
      </c>
      <c r="AB59" s="4">
        <f t="shared" si="32"/>
        <v>6991.505</v>
      </c>
      <c r="AC59" s="6">
        <f t="shared" si="36"/>
        <v>7055</v>
      </c>
      <c r="AE59" s="4">
        <f t="shared" si="33"/>
        <v>952.425</v>
      </c>
    </row>
    <row r="60" spans="3:31" ht="15">
      <c r="C60" s="1"/>
      <c r="D60" s="10"/>
      <c r="E60" s="10"/>
      <c r="F60" s="11">
        <v>2007</v>
      </c>
      <c r="G60" s="2">
        <v>38</v>
      </c>
      <c r="H60" s="2">
        <v>28.6</v>
      </c>
      <c r="I60" s="2">
        <v>18.1</v>
      </c>
      <c r="J60" s="2">
        <v>9.6</v>
      </c>
      <c r="K60" s="2">
        <v>4.2</v>
      </c>
      <c r="M60" s="2">
        <v>1.5</v>
      </c>
      <c r="N60" s="2">
        <v>98.5</v>
      </c>
      <c r="O60" s="2">
        <v>6951</v>
      </c>
      <c r="Q60" s="1"/>
      <c r="T60" s="11">
        <v>2007</v>
      </c>
      <c r="U60" s="4">
        <f t="shared" si="35"/>
        <v>2641.38</v>
      </c>
      <c r="V60" s="4">
        <f t="shared" si="27"/>
        <v>1987.986</v>
      </c>
      <c r="W60" s="4">
        <f t="shared" si="28"/>
        <v>1258.131</v>
      </c>
      <c r="X60" s="4">
        <f t="shared" si="29"/>
        <v>667.2959999999999</v>
      </c>
      <c r="Y60" s="4">
        <f t="shared" si="30"/>
        <v>291.942</v>
      </c>
      <c r="Z60" s="4"/>
      <c r="AA60" s="4">
        <f t="shared" si="31"/>
        <v>104.265</v>
      </c>
      <c r="AB60" s="4">
        <f t="shared" si="32"/>
        <v>6846.735</v>
      </c>
      <c r="AC60" s="6">
        <f t="shared" si="36"/>
        <v>6951</v>
      </c>
      <c r="AE60" s="4">
        <f t="shared" si="33"/>
        <v>959.2379999999999</v>
      </c>
    </row>
    <row r="61" spans="3:31" ht="15">
      <c r="C61" s="1"/>
      <c r="D61" s="10"/>
      <c r="E61" s="10"/>
      <c r="F61" s="11">
        <v>2006</v>
      </c>
      <c r="G61" s="2">
        <v>37</v>
      </c>
      <c r="H61" s="2">
        <v>28.3</v>
      </c>
      <c r="I61" s="2">
        <v>19.1</v>
      </c>
      <c r="J61" s="2">
        <v>10.4</v>
      </c>
      <c r="K61" s="2">
        <v>3.9</v>
      </c>
      <c r="M61" s="2">
        <v>1.3</v>
      </c>
      <c r="N61" s="2">
        <v>98.7</v>
      </c>
      <c r="O61" s="2">
        <v>6520</v>
      </c>
      <c r="Q61" s="1"/>
      <c r="T61" s="11">
        <v>2006</v>
      </c>
      <c r="U61" s="4">
        <f t="shared" si="35"/>
        <v>2412.4</v>
      </c>
      <c r="V61" s="4">
        <f t="shared" si="27"/>
        <v>1845.16</v>
      </c>
      <c r="W61" s="4">
        <f t="shared" si="28"/>
        <v>1245.3200000000002</v>
      </c>
      <c r="X61" s="4">
        <f t="shared" si="29"/>
        <v>678.08</v>
      </c>
      <c r="Y61" s="4">
        <f t="shared" si="30"/>
        <v>254.28</v>
      </c>
      <c r="Z61" s="4"/>
      <c r="AA61" s="4">
        <f t="shared" si="31"/>
        <v>84.76</v>
      </c>
      <c r="AB61" s="4">
        <f t="shared" si="32"/>
        <v>6435.24</v>
      </c>
      <c r="AC61" s="6">
        <f t="shared" si="36"/>
        <v>6520</v>
      </c>
      <c r="AE61" s="4">
        <f t="shared" si="33"/>
        <v>932.36</v>
      </c>
    </row>
    <row r="62" spans="3:31" ht="15">
      <c r="C62" s="1"/>
      <c r="D62" s="10"/>
      <c r="E62" s="10"/>
      <c r="F62" s="11">
        <v>2005</v>
      </c>
      <c r="G62" s="2">
        <v>36.7</v>
      </c>
      <c r="H62" s="2">
        <v>27.8</v>
      </c>
      <c r="I62" s="2">
        <v>19.5</v>
      </c>
      <c r="J62" s="2">
        <v>10.5</v>
      </c>
      <c r="K62" s="2">
        <v>4.1</v>
      </c>
      <c r="M62" s="2">
        <v>1.4</v>
      </c>
      <c r="N62" s="2">
        <v>98.6</v>
      </c>
      <c r="O62" s="2">
        <v>6230</v>
      </c>
      <c r="Q62" s="1"/>
      <c r="T62" s="11">
        <v>2005</v>
      </c>
      <c r="U62" s="4">
        <f t="shared" si="35"/>
        <v>2286.4100000000003</v>
      </c>
      <c r="V62" s="4">
        <f t="shared" si="27"/>
        <v>1731.94</v>
      </c>
      <c r="W62" s="4">
        <f t="shared" si="28"/>
        <v>1214.85</v>
      </c>
      <c r="X62" s="4">
        <f t="shared" si="29"/>
        <v>654.15</v>
      </c>
      <c r="Y62" s="4">
        <f t="shared" si="30"/>
        <v>255.42999999999995</v>
      </c>
      <c r="Z62" s="4"/>
      <c r="AA62" s="4">
        <f t="shared" si="31"/>
        <v>87.22</v>
      </c>
      <c r="AB62" s="4">
        <f t="shared" si="32"/>
        <v>6142.78</v>
      </c>
      <c r="AC62" s="6">
        <f t="shared" si="36"/>
        <v>6230</v>
      </c>
      <c r="AE62" s="4">
        <f t="shared" si="33"/>
        <v>909.5799999999999</v>
      </c>
    </row>
    <row r="63" spans="3:31" ht="15">
      <c r="C63" s="1"/>
      <c r="D63" s="10"/>
      <c r="E63" s="10"/>
      <c r="F63" s="11">
        <v>2004</v>
      </c>
      <c r="G63" s="2">
        <v>35.2</v>
      </c>
      <c r="H63" s="2">
        <v>27.7</v>
      </c>
      <c r="I63" s="2">
        <v>20</v>
      </c>
      <c r="J63" s="2">
        <v>10.6</v>
      </c>
      <c r="K63" s="2">
        <v>4.6</v>
      </c>
      <c r="M63" s="2">
        <v>1.9</v>
      </c>
      <c r="N63" s="2">
        <v>98.1</v>
      </c>
      <c r="O63" s="2">
        <v>5966</v>
      </c>
      <c r="Q63" s="1"/>
      <c r="T63" s="11">
        <v>2004</v>
      </c>
      <c r="U63" s="4">
        <f t="shared" si="35"/>
        <v>2100.032</v>
      </c>
      <c r="V63" s="4">
        <f t="shared" si="27"/>
        <v>1652.5819999999999</v>
      </c>
      <c r="W63" s="4">
        <f t="shared" si="28"/>
        <v>1193.2</v>
      </c>
      <c r="X63" s="4">
        <f t="shared" si="29"/>
        <v>632.396</v>
      </c>
      <c r="Y63" s="4">
        <f t="shared" si="30"/>
        <v>274.436</v>
      </c>
      <c r="Z63" s="4"/>
      <c r="AA63" s="4">
        <f t="shared" si="31"/>
        <v>113.354</v>
      </c>
      <c r="AB63" s="4">
        <f t="shared" si="32"/>
        <v>5852.646</v>
      </c>
      <c r="AC63" s="6">
        <f t="shared" si="36"/>
        <v>5966</v>
      </c>
      <c r="AE63" s="4">
        <f t="shared" si="33"/>
        <v>906.8319999999999</v>
      </c>
    </row>
    <row r="64" spans="3:31" ht="15">
      <c r="C64" s="1"/>
      <c r="D64" s="10"/>
      <c r="E64" s="10"/>
      <c r="F64" s="11">
        <v>2003</v>
      </c>
      <c r="G64" s="2">
        <v>33</v>
      </c>
      <c r="H64" s="2">
        <v>27.6</v>
      </c>
      <c r="I64" s="2">
        <v>19</v>
      </c>
      <c r="J64" s="2">
        <v>12.8</v>
      </c>
      <c r="K64" s="2">
        <v>5.6</v>
      </c>
      <c r="M64" s="2">
        <v>2</v>
      </c>
      <c r="N64" s="2">
        <v>98</v>
      </c>
      <c r="O64" s="2">
        <v>5781</v>
      </c>
      <c r="Q64" s="1"/>
      <c r="T64" s="11">
        <v>2003</v>
      </c>
      <c r="U64" s="4">
        <f t="shared" si="35"/>
        <v>1907.73</v>
      </c>
      <c r="V64" s="4">
        <f t="shared" si="27"/>
        <v>1595.556</v>
      </c>
      <c r="W64" s="4">
        <f t="shared" si="28"/>
        <v>1098.39</v>
      </c>
      <c r="X64" s="4">
        <f t="shared" si="29"/>
        <v>739.9680000000001</v>
      </c>
      <c r="Y64" s="4">
        <f t="shared" si="30"/>
        <v>323.736</v>
      </c>
      <c r="Z64" s="4"/>
      <c r="AA64" s="4">
        <f t="shared" si="31"/>
        <v>115.62</v>
      </c>
      <c r="AB64" s="4">
        <f t="shared" si="32"/>
        <v>5665.38</v>
      </c>
      <c r="AC64" s="6">
        <f t="shared" si="36"/>
        <v>5781</v>
      </c>
      <c r="AE64" s="4">
        <f t="shared" si="33"/>
        <v>1063.7040000000002</v>
      </c>
    </row>
    <row r="65" spans="3:31" ht="15">
      <c r="C65" s="1"/>
      <c r="D65" s="10"/>
      <c r="E65" s="10"/>
      <c r="F65" s="11">
        <v>2002</v>
      </c>
      <c r="G65" s="2">
        <v>30.6</v>
      </c>
      <c r="H65" s="2">
        <v>27.1</v>
      </c>
      <c r="I65" s="2">
        <v>20.4</v>
      </c>
      <c r="J65" s="2">
        <v>12.4</v>
      </c>
      <c r="K65" s="2">
        <v>6.7</v>
      </c>
      <c r="M65" s="2">
        <v>2.8</v>
      </c>
      <c r="N65" s="2">
        <v>97.2</v>
      </c>
      <c r="O65" s="2">
        <v>5572</v>
      </c>
      <c r="Q65" s="1"/>
      <c r="T65" s="11">
        <v>2002</v>
      </c>
      <c r="U65" s="4">
        <f t="shared" si="35"/>
        <v>1705.0320000000002</v>
      </c>
      <c r="V65" s="4">
        <f t="shared" si="27"/>
        <v>1510.0120000000002</v>
      </c>
      <c r="W65" s="4">
        <f t="shared" si="28"/>
        <v>1136.6879999999999</v>
      </c>
      <c r="X65" s="4">
        <f t="shared" si="29"/>
        <v>690.928</v>
      </c>
      <c r="Y65" s="4">
        <f t="shared" si="30"/>
        <v>373.324</v>
      </c>
      <c r="Z65" s="4"/>
      <c r="AA65" s="4">
        <f t="shared" si="31"/>
        <v>156.016</v>
      </c>
      <c r="AB65" s="4">
        <f t="shared" si="32"/>
        <v>5415.984</v>
      </c>
      <c r="AC65" s="6">
        <f t="shared" si="36"/>
        <v>5572</v>
      </c>
      <c r="AE65" s="4">
        <f>X65+Y65</f>
        <v>1064.252</v>
      </c>
    </row>
    <row r="66" spans="3:29" ht="15">
      <c r="C66" s="1"/>
      <c r="D66" s="10"/>
      <c r="E66" s="10"/>
      <c r="F66" s="11">
        <v>2001</v>
      </c>
      <c r="G66" s="2">
        <v>28.3</v>
      </c>
      <c r="H66" s="2">
        <v>23.3</v>
      </c>
      <c r="I66" s="2">
        <v>18.9</v>
      </c>
      <c r="J66" s="2">
        <v>13.4</v>
      </c>
      <c r="K66" s="2">
        <v>9.2</v>
      </c>
      <c r="L66" s="2">
        <v>4.4</v>
      </c>
      <c r="M66" s="2">
        <v>2.5</v>
      </c>
      <c r="N66" s="2">
        <v>93.1</v>
      </c>
      <c r="O66" s="2">
        <v>5530</v>
      </c>
      <c r="Q66" s="1"/>
      <c r="T66" s="11">
        <v>2001</v>
      </c>
      <c r="U66" s="4">
        <f t="shared" si="35"/>
        <v>1564.99</v>
      </c>
      <c r="V66" s="4">
        <f t="shared" si="27"/>
        <v>1288.49</v>
      </c>
      <c r="W66" s="4">
        <f t="shared" si="28"/>
        <v>1045.1699999999998</v>
      </c>
      <c r="X66" s="4">
        <f t="shared" si="29"/>
        <v>741.02</v>
      </c>
      <c r="Y66" s="4">
        <f t="shared" si="30"/>
        <v>508.75999999999993</v>
      </c>
      <c r="Z66" s="4">
        <f aca="true" t="shared" si="37" ref="Z66:Z74">L66*$O66/100</f>
        <v>243.32000000000005</v>
      </c>
      <c r="AA66" s="4">
        <f t="shared" si="31"/>
        <v>138.25</v>
      </c>
      <c r="AB66" s="4">
        <f t="shared" si="32"/>
        <v>5148.429999999999</v>
      </c>
      <c r="AC66" s="6">
        <f t="shared" si="36"/>
        <v>5530</v>
      </c>
    </row>
    <row r="67" spans="3:29" ht="15">
      <c r="C67" s="1"/>
      <c r="D67" s="10"/>
      <c r="E67" s="10"/>
      <c r="F67" s="11">
        <v>2000</v>
      </c>
      <c r="G67" s="2">
        <v>25.4</v>
      </c>
      <c r="H67" s="2">
        <v>24.5</v>
      </c>
      <c r="I67" s="2">
        <v>19.7</v>
      </c>
      <c r="J67" s="2">
        <v>14.1</v>
      </c>
      <c r="K67" s="2">
        <v>9.2</v>
      </c>
      <c r="L67" s="2">
        <v>4.3</v>
      </c>
      <c r="M67" s="2">
        <v>2.8</v>
      </c>
      <c r="N67" s="2">
        <v>92.9</v>
      </c>
      <c r="O67" s="2">
        <v>5632</v>
      </c>
      <c r="Q67" s="1"/>
      <c r="T67" s="11">
        <v>2000</v>
      </c>
      <c r="U67" s="4">
        <f t="shared" si="35"/>
        <v>1430.5279999999998</v>
      </c>
      <c r="V67" s="4">
        <f t="shared" si="27"/>
        <v>1379.84</v>
      </c>
      <c r="W67" s="4">
        <f t="shared" si="28"/>
        <v>1109.504</v>
      </c>
      <c r="X67" s="4">
        <f t="shared" si="29"/>
        <v>794.112</v>
      </c>
      <c r="Y67" s="4">
        <f t="shared" si="30"/>
        <v>518.1439999999999</v>
      </c>
      <c r="Z67" s="4">
        <f t="shared" si="37"/>
        <v>242.176</v>
      </c>
      <c r="AA67" s="4">
        <f t="shared" si="31"/>
        <v>157.696</v>
      </c>
      <c r="AB67" s="4">
        <f t="shared" si="32"/>
        <v>5232.128000000001</v>
      </c>
      <c r="AC67" s="6">
        <f t="shared" si="36"/>
        <v>5632</v>
      </c>
    </row>
    <row r="68" spans="3:29" ht="15">
      <c r="C68" s="1"/>
      <c r="D68" s="10"/>
      <c r="E68" s="10"/>
      <c r="F68" s="11">
        <v>1999</v>
      </c>
      <c r="G68" s="2">
        <v>24.6</v>
      </c>
      <c r="H68" s="2">
        <v>23.8</v>
      </c>
      <c r="I68" s="2">
        <v>20.4</v>
      </c>
      <c r="J68" s="2">
        <v>15.3</v>
      </c>
      <c r="K68" s="2">
        <v>8.8</v>
      </c>
      <c r="L68" s="2">
        <v>4</v>
      </c>
      <c r="M68" s="2">
        <v>3.1</v>
      </c>
      <c r="N68" s="2">
        <v>92.9</v>
      </c>
      <c r="O68" s="2">
        <v>5782</v>
      </c>
      <c r="Q68" s="1"/>
      <c r="T68" s="11">
        <v>1999</v>
      </c>
      <c r="U68" s="4">
        <f t="shared" si="35"/>
        <v>1422.372</v>
      </c>
      <c r="V68" s="4">
        <f t="shared" si="27"/>
        <v>1376.116</v>
      </c>
      <c r="W68" s="4">
        <f t="shared" si="28"/>
        <v>1179.5279999999998</v>
      </c>
      <c r="X68" s="4">
        <f t="shared" si="29"/>
        <v>884.6460000000001</v>
      </c>
      <c r="Y68" s="4">
        <f t="shared" si="30"/>
        <v>508.81600000000003</v>
      </c>
      <c r="Z68" s="4">
        <f t="shared" si="37"/>
        <v>231.28</v>
      </c>
      <c r="AA68" s="4">
        <f t="shared" si="31"/>
        <v>179.24200000000002</v>
      </c>
      <c r="AB68" s="4">
        <f t="shared" si="32"/>
        <v>5371.478</v>
      </c>
      <c r="AC68" s="6">
        <f t="shared" si="36"/>
        <v>5782</v>
      </c>
    </row>
    <row r="69" spans="3:29" ht="15">
      <c r="C69" s="1"/>
      <c r="D69" s="10"/>
      <c r="E69" s="10"/>
      <c r="F69" s="11">
        <v>1998</v>
      </c>
      <c r="G69" s="2">
        <v>24.8</v>
      </c>
      <c r="H69" s="2">
        <v>22.6</v>
      </c>
      <c r="I69" s="2">
        <v>20</v>
      </c>
      <c r="J69" s="2">
        <v>15</v>
      </c>
      <c r="K69" s="2">
        <v>9.8</v>
      </c>
      <c r="L69" s="2">
        <v>4.5</v>
      </c>
      <c r="M69" s="2">
        <v>3.3</v>
      </c>
      <c r="N69" s="2">
        <v>92.2</v>
      </c>
      <c r="O69" s="2">
        <v>5653</v>
      </c>
      <c r="Q69" s="1"/>
      <c r="T69" s="11">
        <v>1998</v>
      </c>
      <c r="U69" s="4">
        <f t="shared" si="35"/>
        <v>1401.944</v>
      </c>
      <c r="V69" s="4">
        <f t="shared" si="27"/>
        <v>1277.578</v>
      </c>
      <c r="W69" s="4">
        <f t="shared" si="28"/>
        <v>1130.6</v>
      </c>
      <c r="X69" s="4">
        <f t="shared" si="29"/>
        <v>847.95</v>
      </c>
      <c r="Y69" s="4">
        <f t="shared" si="30"/>
        <v>553.994</v>
      </c>
      <c r="Z69" s="4">
        <f t="shared" si="37"/>
        <v>254.385</v>
      </c>
      <c r="AA69" s="4">
        <f t="shared" si="31"/>
        <v>186.54899999999998</v>
      </c>
      <c r="AB69" s="4">
        <f t="shared" si="32"/>
        <v>5212.066000000001</v>
      </c>
      <c r="AC69" s="6">
        <f t="shared" si="36"/>
        <v>5653</v>
      </c>
    </row>
    <row r="70" spans="3:29" ht="15">
      <c r="C70" s="1"/>
      <c r="D70" s="10"/>
      <c r="E70" s="10"/>
      <c r="F70" s="11">
        <v>1997</v>
      </c>
      <c r="G70" s="2">
        <v>24.2</v>
      </c>
      <c r="H70" s="2">
        <v>22.1</v>
      </c>
      <c r="I70" s="2">
        <v>18.9</v>
      </c>
      <c r="J70" s="2">
        <v>15.8</v>
      </c>
      <c r="K70" s="2">
        <v>9.4</v>
      </c>
      <c r="L70" s="2">
        <v>5.3</v>
      </c>
      <c r="M70" s="2">
        <v>4.3</v>
      </c>
      <c r="N70" s="2">
        <v>90.4</v>
      </c>
      <c r="O70" s="2">
        <v>5826</v>
      </c>
      <c r="Q70" s="1"/>
      <c r="T70" s="11">
        <v>1997</v>
      </c>
      <c r="U70" s="4">
        <f t="shared" si="35"/>
        <v>1409.8919999999998</v>
      </c>
      <c r="V70" s="4">
        <f t="shared" si="27"/>
        <v>1287.546</v>
      </c>
      <c r="W70" s="4">
        <f t="shared" si="28"/>
        <v>1101.114</v>
      </c>
      <c r="X70" s="4">
        <f t="shared" si="29"/>
        <v>920.508</v>
      </c>
      <c r="Y70" s="4">
        <f t="shared" si="30"/>
        <v>547.644</v>
      </c>
      <c r="Z70" s="4">
        <f t="shared" si="37"/>
        <v>308.778</v>
      </c>
      <c r="AA70" s="4">
        <f t="shared" si="31"/>
        <v>250.518</v>
      </c>
      <c r="AB70" s="4">
        <f t="shared" si="32"/>
        <v>5266.704000000001</v>
      </c>
      <c r="AC70" s="6">
        <f t="shared" si="36"/>
        <v>5826</v>
      </c>
    </row>
    <row r="71" spans="3:29" ht="15">
      <c r="C71" s="1"/>
      <c r="D71" s="10"/>
      <c r="E71" s="10"/>
      <c r="F71" s="11">
        <v>1996</v>
      </c>
      <c r="G71" s="2">
        <v>23.8</v>
      </c>
      <c r="H71" s="2">
        <v>21.8</v>
      </c>
      <c r="I71" s="2">
        <v>19</v>
      </c>
      <c r="J71" s="2">
        <v>15.2</v>
      </c>
      <c r="K71" s="2">
        <v>10.4</v>
      </c>
      <c r="L71" s="2">
        <v>5.4</v>
      </c>
      <c r="M71" s="2">
        <v>4.4</v>
      </c>
      <c r="N71" s="2">
        <v>90.2</v>
      </c>
      <c r="O71" s="2">
        <v>5232</v>
      </c>
      <c r="Q71" s="1"/>
      <c r="T71" s="11">
        <v>1996</v>
      </c>
      <c r="U71" s="4">
        <f t="shared" si="35"/>
        <v>1245.2160000000001</v>
      </c>
      <c r="V71" s="4">
        <f t="shared" si="27"/>
        <v>1140.576</v>
      </c>
      <c r="W71" s="4">
        <f t="shared" si="28"/>
        <v>994.08</v>
      </c>
      <c r="X71" s="4">
        <f t="shared" si="29"/>
        <v>795.2639999999999</v>
      </c>
      <c r="Y71" s="4">
        <f t="shared" si="30"/>
        <v>544.128</v>
      </c>
      <c r="Z71" s="4">
        <f t="shared" si="37"/>
        <v>282.528</v>
      </c>
      <c r="AA71" s="4">
        <f t="shared" si="31"/>
        <v>230.20800000000003</v>
      </c>
      <c r="AB71" s="4">
        <f t="shared" si="32"/>
        <v>4719.264</v>
      </c>
      <c r="AC71" s="6">
        <f t="shared" si="36"/>
        <v>5232</v>
      </c>
    </row>
    <row r="72" spans="3:29" ht="15">
      <c r="C72" s="1"/>
      <c r="D72" s="10"/>
      <c r="E72" s="10"/>
      <c r="F72" s="11">
        <v>1995</v>
      </c>
      <c r="G72" s="2">
        <v>22.4</v>
      </c>
      <c r="H72" s="2">
        <v>20.8</v>
      </c>
      <c r="I72" s="2">
        <v>19.9</v>
      </c>
      <c r="J72" s="2">
        <v>15.6</v>
      </c>
      <c r="K72" s="2">
        <v>11.1</v>
      </c>
      <c r="L72" s="2">
        <v>5.7</v>
      </c>
      <c r="M72" s="2">
        <v>4.5</v>
      </c>
      <c r="N72" s="2">
        <v>89.8</v>
      </c>
      <c r="O72" s="2">
        <v>4837</v>
      </c>
      <c r="Q72" s="1"/>
      <c r="T72" s="11">
        <v>1995</v>
      </c>
      <c r="U72" s="4">
        <f t="shared" si="35"/>
        <v>1083.4879999999998</v>
      </c>
      <c r="V72" s="4">
        <f t="shared" si="27"/>
        <v>1006.096</v>
      </c>
      <c r="W72" s="4">
        <f t="shared" si="28"/>
        <v>962.5629999999999</v>
      </c>
      <c r="X72" s="4">
        <f t="shared" si="29"/>
        <v>754.572</v>
      </c>
      <c r="Y72" s="4">
        <f t="shared" si="30"/>
        <v>536.9069999999999</v>
      </c>
      <c r="Z72" s="4">
        <f t="shared" si="37"/>
        <v>275.709</v>
      </c>
      <c r="AA72" s="4">
        <f t="shared" si="31"/>
        <v>217.665</v>
      </c>
      <c r="AB72" s="4">
        <f t="shared" si="32"/>
        <v>4343.626</v>
      </c>
      <c r="AC72" s="6">
        <f t="shared" si="36"/>
        <v>4837</v>
      </c>
    </row>
    <row r="73" spans="3:29" ht="15">
      <c r="C73" s="1"/>
      <c r="D73" s="10"/>
      <c r="E73" s="10"/>
      <c r="F73" s="11">
        <v>1994</v>
      </c>
      <c r="G73" s="2">
        <v>23.5</v>
      </c>
      <c r="H73" s="2">
        <v>21.1</v>
      </c>
      <c r="I73" s="2">
        <v>20.6</v>
      </c>
      <c r="J73" s="2">
        <v>15.7</v>
      </c>
      <c r="K73" s="2">
        <v>9.6</v>
      </c>
      <c r="L73" s="2">
        <v>5.3</v>
      </c>
      <c r="M73" s="2">
        <v>4.2</v>
      </c>
      <c r="N73" s="2">
        <v>90.5</v>
      </c>
      <c r="O73" s="2">
        <v>4740</v>
      </c>
      <c r="Q73" s="1"/>
      <c r="T73" s="11">
        <v>1994</v>
      </c>
      <c r="U73" s="4">
        <f t="shared" si="35"/>
        <v>1113.9</v>
      </c>
      <c r="V73" s="4">
        <f t="shared" si="27"/>
        <v>1000.14</v>
      </c>
      <c r="W73" s="4">
        <f t="shared" si="28"/>
        <v>976.44</v>
      </c>
      <c r="X73" s="4">
        <f t="shared" si="29"/>
        <v>744.18</v>
      </c>
      <c r="Y73" s="4">
        <f t="shared" si="30"/>
        <v>455.04</v>
      </c>
      <c r="Z73" s="4">
        <f t="shared" si="37"/>
        <v>251.22</v>
      </c>
      <c r="AA73" s="4">
        <f t="shared" si="31"/>
        <v>199.08</v>
      </c>
      <c r="AB73" s="4">
        <f t="shared" si="32"/>
        <v>4289.7</v>
      </c>
      <c r="AC73" s="6">
        <f t="shared" si="36"/>
        <v>4740</v>
      </c>
    </row>
    <row r="74" spans="3:29" ht="15">
      <c r="C74" s="1"/>
      <c r="D74" s="10"/>
      <c r="E74" s="10"/>
      <c r="F74" s="11">
        <v>1993</v>
      </c>
      <c r="G74" s="2">
        <v>21.1</v>
      </c>
      <c r="H74" s="2">
        <v>19.9</v>
      </c>
      <c r="I74" s="2">
        <v>18.8</v>
      </c>
      <c r="J74" s="2">
        <v>16.8</v>
      </c>
      <c r="K74" s="2">
        <v>11.7</v>
      </c>
      <c r="L74" s="2">
        <v>6.6</v>
      </c>
      <c r="M74" s="2">
        <v>5.1</v>
      </c>
      <c r="N74" s="2">
        <v>88.3</v>
      </c>
      <c r="O74" s="2">
        <v>4850</v>
      </c>
      <c r="Q74" s="1"/>
      <c r="T74" s="11">
        <v>1993</v>
      </c>
      <c r="U74" s="4">
        <f t="shared" si="35"/>
        <v>1023.35</v>
      </c>
      <c r="V74" s="4">
        <f t="shared" si="27"/>
        <v>965.15</v>
      </c>
      <c r="W74" s="4">
        <f t="shared" si="28"/>
        <v>911.8</v>
      </c>
      <c r="X74" s="4">
        <f t="shared" si="29"/>
        <v>814.8</v>
      </c>
      <c r="Y74" s="4">
        <f t="shared" si="30"/>
        <v>567.45</v>
      </c>
      <c r="Z74" s="4">
        <f t="shared" si="37"/>
        <v>320.1</v>
      </c>
      <c r="AA74" s="4">
        <f t="shared" si="31"/>
        <v>247.35</v>
      </c>
      <c r="AB74" s="4">
        <f t="shared" si="32"/>
        <v>4282.55</v>
      </c>
      <c r="AC74" s="6">
        <f t="shared" si="36"/>
        <v>4850</v>
      </c>
    </row>
    <row r="77" spans="3:29" ht="15">
      <c r="C77" s="1"/>
      <c r="D77" s="9" t="s">
        <v>0</v>
      </c>
      <c r="E77" s="9" t="s">
        <v>1</v>
      </c>
      <c r="G77" s="2" t="s">
        <v>1</v>
      </c>
      <c r="H77" s="2" t="s">
        <v>2</v>
      </c>
      <c r="I77" s="2" t="s">
        <v>3</v>
      </c>
      <c r="J77" s="2" t="s">
        <v>4</v>
      </c>
      <c r="K77" s="2" t="s">
        <v>5</v>
      </c>
      <c r="L77" s="2" t="s">
        <v>6</v>
      </c>
      <c r="M77" s="2" t="s">
        <v>7</v>
      </c>
      <c r="N77" s="2" t="s">
        <v>8</v>
      </c>
      <c r="Q77" s="1"/>
      <c r="R77" s="9" t="s">
        <v>0</v>
      </c>
      <c r="S77" s="9" t="s">
        <v>1</v>
      </c>
      <c r="U77" s="2" t="s">
        <v>18</v>
      </c>
      <c r="V77" s="2" t="s">
        <v>2</v>
      </c>
      <c r="W77" s="2" t="s">
        <v>3</v>
      </c>
      <c r="X77" s="2" t="s">
        <v>4</v>
      </c>
      <c r="Y77" s="2" t="s">
        <v>5</v>
      </c>
      <c r="Z77" s="2" t="s">
        <v>6</v>
      </c>
      <c r="AA77" s="2" t="s">
        <v>7</v>
      </c>
      <c r="AB77" s="2" t="s">
        <v>8</v>
      </c>
      <c r="AC77" s="2" t="s">
        <v>15</v>
      </c>
    </row>
    <row r="78" spans="3:19" ht="15">
      <c r="C78" s="1" t="s">
        <v>156</v>
      </c>
      <c r="D78" s="9"/>
      <c r="E78" s="9"/>
      <c r="Q78" s="1" t="s">
        <v>12</v>
      </c>
      <c r="R78" s="9"/>
      <c r="S78" s="9"/>
    </row>
    <row r="79" spans="3:31" ht="15">
      <c r="C79" s="1"/>
      <c r="D79" s="9">
        <v>12.8</v>
      </c>
      <c r="E79" s="9">
        <v>38.9</v>
      </c>
      <c r="F79" s="11">
        <v>2012</v>
      </c>
      <c r="G79" s="2">
        <f>D79+E79</f>
        <v>51.7</v>
      </c>
      <c r="H79" s="2">
        <v>29</v>
      </c>
      <c r="I79" s="2">
        <v>12</v>
      </c>
      <c r="J79" s="2">
        <v>4.099999999999994</v>
      </c>
      <c r="K79" s="2">
        <v>1.7</v>
      </c>
      <c r="M79" s="2">
        <v>1.5</v>
      </c>
      <c r="N79" s="7">
        <f>SUM(G79:K79)</f>
        <v>98.5</v>
      </c>
      <c r="O79" s="2">
        <v>9136</v>
      </c>
      <c r="Q79" s="1"/>
      <c r="R79" s="12">
        <f aca="true" t="shared" si="38" ref="R79:S81">D79*$O79/100</f>
        <v>1169.4080000000001</v>
      </c>
      <c r="S79" s="12">
        <f t="shared" si="38"/>
        <v>3553.9039999999995</v>
      </c>
      <c r="T79" s="11">
        <v>2012</v>
      </c>
      <c r="U79" s="4">
        <f aca="true" t="shared" si="39" ref="U79:Y81">G79*$O79/100</f>
        <v>4723.312</v>
      </c>
      <c r="V79" s="4">
        <f t="shared" si="39"/>
        <v>2649.44</v>
      </c>
      <c r="W79" s="4">
        <f t="shared" si="39"/>
        <v>1096.32</v>
      </c>
      <c r="X79" s="4">
        <f t="shared" si="39"/>
        <v>374.57599999999945</v>
      </c>
      <c r="Y79" s="4">
        <f t="shared" si="39"/>
        <v>155.31199999999998</v>
      </c>
      <c r="Z79" s="4"/>
      <c r="AA79" s="4">
        <f aca="true" t="shared" si="40" ref="AA79:AB81">M79*$O79/100</f>
        <v>137.04</v>
      </c>
      <c r="AB79" s="4">
        <f t="shared" si="40"/>
        <v>8998.96</v>
      </c>
      <c r="AC79" s="6">
        <f>O79</f>
        <v>9136</v>
      </c>
      <c r="AE79" s="4">
        <f>X79+Y79</f>
        <v>529.8879999999995</v>
      </c>
    </row>
    <row r="80" spans="3:31" ht="15">
      <c r="C80" s="1"/>
      <c r="D80" s="9">
        <v>13.1</v>
      </c>
      <c r="E80" s="9">
        <v>38.7</v>
      </c>
      <c r="F80" s="11">
        <v>2011</v>
      </c>
      <c r="G80" s="2">
        <f>D80+E80</f>
        <v>51.800000000000004</v>
      </c>
      <c r="H80" s="2">
        <v>27.9</v>
      </c>
      <c r="I80" s="2">
        <v>11.7</v>
      </c>
      <c r="J80" s="2">
        <v>4.8</v>
      </c>
      <c r="K80" s="2">
        <v>2.3</v>
      </c>
      <c r="M80" s="2">
        <v>1.5</v>
      </c>
      <c r="N80" s="7">
        <f>SUM(G80:K80)</f>
        <v>98.5</v>
      </c>
      <c r="O80" s="2">
        <v>8953</v>
      </c>
      <c r="Q80" s="1"/>
      <c r="R80" s="12">
        <f t="shared" si="38"/>
        <v>1172.843</v>
      </c>
      <c r="S80" s="12">
        <f t="shared" si="38"/>
        <v>3464.811</v>
      </c>
      <c r="T80" s="11">
        <v>2011</v>
      </c>
      <c r="U80" s="4">
        <f t="shared" si="39"/>
        <v>4637.654</v>
      </c>
      <c r="V80" s="4">
        <f t="shared" si="39"/>
        <v>2497.8869999999997</v>
      </c>
      <c r="W80" s="4">
        <f t="shared" si="39"/>
        <v>1047.501</v>
      </c>
      <c r="X80" s="4">
        <f t="shared" si="39"/>
        <v>429.744</v>
      </c>
      <c r="Y80" s="4">
        <f t="shared" si="39"/>
        <v>205.91899999999998</v>
      </c>
      <c r="Z80" s="4"/>
      <c r="AA80" s="4">
        <f t="shared" si="40"/>
        <v>134.295</v>
      </c>
      <c r="AB80" s="4">
        <f t="shared" si="40"/>
        <v>8818.705</v>
      </c>
      <c r="AC80" s="6">
        <f>O80</f>
        <v>8953</v>
      </c>
      <c r="AE80" s="4">
        <f>X80+Y80</f>
        <v>635.663</v>
      </c>
    </row>
    <row r="81" spans="3:31" ht="15">
      <c r="C81" s="1"/>
      <c r="D81" s="9">
        <v>13.8</v>
      </c>
      <c r="E81" s="9">
        <v>36.9</v>
      </c>
      <c r="F81" s="11">
        <v>2010</v>
      </c>
      <c r="G81" s="2">
        <f>D81+E81</f>
        <v>50.7</v>
      </c>
      <c r="H81" s="2">
        <v>27.4</v>
      </c>
      <c r="I81" s="2">
        <v>11.5</v>
      </c>
      <c r="J81" s="2">
        <v>5.1000000000000085</v>
      </c>
      <c r="K81" s="2">
        <v>2.8999999999999915</v>
      </c>
      <c r="M81" s="2">
        <v>2.4000000000000057</v>
      </c>
      <c r="N81" s="7">
        <f>SUM(G81:K81)</f>
        <v>97.6</v>
      </c>
      <c r="O81" s="2">
        <v>7370</v>
      </c>
      <c r="Q81" s="1"/>
      <c r="R81" s="12">
        <f t="shared" si="38"/>
        <v>1017.06</v>
      </c>
      <c r="S81" s="12">
        <f t="shared" si="38"/>
        <v>2719.53</v>
      </c>
      <c r="T81" s="11">
        <v>2010</v>
      </c>
      <c r="U81" s="4">
        <f t="shared" si="39"/>
        <v>3736.59</v>
      </c>
      <c r="V81" s="4">
        <f t="shared" si="39"/>
        <v>2019.38</v>
      </c>
      <c r="W81" s="4">
        <f t="shared" si="39"/>
        <v>847.55</v>
      </c>
      <c r="X81" s="4">
        <f t="shared" si="39"/>
        <v>375.87000000000063</v>
      </c>
      <c r="Y81" s="4">
        <f t="shared" si="39"/>
        <v>213.7299999999994</v>
      </c>
      <c r="Z81" s="4"/>
      <c r="AA81" s="4">
        <f t="shared" si="40"/>
        <v>176.88000000000045</v>
      </c>
      <c r="AB81" s="4">
        <f t="shared" si="40"/>
        <v>7193.12</v>
      </c>
      <c r="AC81" s="6">
        <f>O81</f>
        <v>7370</v>
      </c>
      <c r="AE81" s="4">
        <f>X81+Y81</f>
        <v>589.6</v>
      </c>
    </row>
    <row r="82" spans="3:31" ht="18" customHeight="1">
      <c r="C82" s="1"/>
      <c r="D82" s="9"/>
      <c r="E82" s="9"/>
      <c r="F82" s="112">
        <v>2002</v>
      </c>
      <c r="G82" s="115"/>
      <c r="H82" s="115"/>
      <c r="I82" s="115"/>
      <c r="J82" s="115"/>
      <c r="K82" s="115"/>
      <c r="L82" s="115"/>
      <c r="M82" s="115"/>
      <c r="N82" s="116"/>
      <c r="O82" s="117">
        <f>O89-O65-O41-O17</f>
        <v>5958.205999999998</v>
      </c>
      <c r="Q82" s="1"/>
      <c r="R82" s="12"/>
      <c r="S82" s="12"/>
      <c r="T82" s="11"/>
      <c r="U82" s="4"/>
      <c r="V82" s="4"/>
      <c r="W82" s="4"/>
      <c r="X82" s="4"/>
      <c r="Y82" s="4"/>
      <c r="Z82" s="4"/>
      <c r="AA82" s="4"/>
      <c r="AB82" s="4"/>
      <c r="AC82" s="6"/>
      <c r="AE82" s="4"/>
    </row>
    <row r="83" spans="3:31" ht="15">
      <c r="C83" s="1"/>
      <c r="D83" s="9"/>
      <c r="E83" s="9"/>
      <c r="N83" s="7"/>
      <c r="Q83" s="1"/>
      <c r="R83" s="12"/>
      <c r="S83" s="12"/>
      <c r="T83" s="11"/>
      <c r="U83" s="4"/>
      <c r="V83" s="4"/>
      <c r="W83" s="4"/>
      <c r="X83" s="4"/>
      <c r="Y83" s="4"/>
      <c r="Z83" s="4"/>
      <c r="AA83" s="4"/>
      <c r="AB83" s="4"/>
      <c r="AC83" s="6"/>
      <c r="AE83" s="4"/>
    </row>
    <row r="85" ht="15">
      <c r="C85" s="1" t="s">
        <v>157</v>
      </c>
    </row>
    <row r="86" spans="6:15" ht="13.5">
      <c r="F86" s="11">
        <v>2012</v>
      </c>
      <c r="O86" s="111">
        <f>O79+O55+O31+O7</f>
        <v>33771</v>
      </c>
    </row>
    <row r="87" spans="6:15" ht="13.5">
      <c r="F87" s="11">
        <v>2011</v>
      </c>
      <c r="O87" s="111">
        <f>O80+O56+O32+O8</f>
        <v>34925</v>
      </c>
    </row>
    <row r="88" spans="6:15" ht="13.5">
      <c r="F88" s="11">
        <v>2010</v>
      </c>
      <c r="O88" s="111">
        <f>O81+O57+O33+O9</f>
        <v>34397</v>
      </c>
    </row>
    <row r="89" spans="6:15" ht="19.5" customHeight="1">
      <c r="F89" s="112">
        <v>2002</v>
      </c>
      <c r="G89" s="115"/>
      <c r="H89" s="115"/>
      <c r="I89" s="115"/>
      <c r="J89" s="115"/>
      <c r="K89" s="115"/>
      <c r="L89" s="115"/>
      <c r="M89" s="115"/>
      <c r="N89" s="115"/>
      <c r="O89" s="117">
        <f>O95*O195</f>
        <v>34157.206</v>
      </c>
    </row>
    <row r="91" ht="13.5">
      <c r="C91" t="s">
        <v>158</v>
      </c>
    </row>
    <row r="92" spans="6:15" ht="13.5">
      <c r="F92" s="11">
        <v>2012</v>
      </c>
      <c r="O92" s="110">
        <f>O86/O185</f>
        <v>0.0391857222920358</v>
      </c>
    </row>
    <row r="93" spans="6:15" ht="13.5">
      <c r="F93" s="11">
        <v>2011</v>
      </c>
      <c r="O93" s="110">
        <f>O87/O186</f>
        <v>0.04026786054003323</v>
      </c>
    </row>
    <row r="94" spans="6:15" ht="13.5">
      <c r="F94" s="11">
        <v>2010</v>
      </c>
      <c r="O94" s="110">
        <f>O88/O187</f>
        <v>0.04028067775809109</v>
      </c>
    </row>
    <row r="95" spans="6:15" ht="19.5" customHeight="1">
      <c r="F95" s="11">
        <v>2002</v>
      </c>
      <c r="O95" s="110">
        <v>0.0487</v>
      </c>
    </row>
    <row r="97" spans="3:29" ht="15">
      <c r="C97" s="1"/>
      <c r="D97" s="9" t="s">
        <v>0</v>
      </c>
      <c r="E97" s="9" t="s">
        <v>1</v>
      </c>
      <c r="G97" s="2" t="s">
        <v>1</v>
      </c>
      <c r="H97" s="2" t="s">
        <v>2</v>
      </c>
      <c r="I97" s="2" t="s">
        <v>3</v>
      </c>
      <c r="J97" s="2" t="s">
        <v>4</v>
      </c>
      <c r="K97" s="2" t="s">
        <v>5</v>
      </c>
      <c r="L97" s="2" t="s">
        <v>6</v>
      </c>
      <c r="M97" s="2" t="s">
        <v>7</v>
      </c>
      <c r="N97" s="2" t="s">
        <v>8</v>
      </c>
      <c r="Q97" s="1"/>
      <c r="R97" s="9" t="s">
        <v>0</v>
      </c>
      <c r="S97" s="9" t="s">
        <v>1</v>
      </c>
      <c r="U97" s="2" t="s">
        <v>18</v>
      </c>
      <c r="V97" s="2" t="s">
        <v>2</v>
      </c>
      <c r="W97" s="2" t="s">
        <v>3</v>
      </c>
      <c r="X97" s="2" t="s">
        <v>4</v>
      </c>
      <c r="Y97" s="2" t="s">
        <v>5</v>
      </c>
      <c r="Z97" s="2" t="s">
        <v>6</v>
      </c>
      <c r="AA97" s="2" t="s">
        <v>7</v>
      </c>
      <c r="AB97" s="2" t="s">
        <v>8</v>
      </c>
      <c r="AC97" s="2" t="s">
        <v>15</v>
      </c>
    </row>
    <row r="98" spans="3:19" ht="15">
      <c r="C98" s="1" t="s">
        <v>13</v>
      </c>
      <c r="D98" s="9"/>
      <c r="E98" s="9"/>
      <c r="Q98" s="1" t="s">
        <v>13</v>
      </c>
      <c r="R98" s="9"/>
      <c r="S98" s="9"/>
    </row>
    <row r="99" spans="3:31" ht="15">
      <c r="C99" s="1"/>
      <c r="D99" s="9">
        <v>17.4</v>
      </c>
      <c r="E99" s="9">
        <v>26.5</v>
      </c>
      <c r="F99" s="11">
        <v>2012</v>
      </c>
      <c r="G99" s="2">
        <f>D99+E99</f>
        <v>43.9</v>
      </c>
      <c r="H99" s="2">
        <v>22</v>
      </c>
      <c r="I99" s="2">
        <v>15.7</v>
      </c>
      <c r="J99" s="2">
        <v>10.5</v>
      </c>
      <c r="K99" s="2">
        <v>5.6000000000000085</v>
      </c>
      <c r="M99" s="2">
        <v>2.3</v>
      </c>
      <c r="N99" s="7">
        <f>SUM(G99:K99)</f>
        <v>97.70000000000002</v>
      </c>
      <c r="O99" s="2">
        <v>85714</v>
      </c>
      <c r="Q99" s="1"/>
      <c r="R99" s="12">
        <f aca="true" t="shared" si="41" ref="R99:S101">D99*$O99/100</f>
        <v>14914.235999999999</v>
      </c>
      <c r="S99" s="12">
        <f t="shared" si="41"/>
        <v>22714.21</v>
      </c>
      <c r="T99" s="11">
        <v>2012</v>
      </c>
      <c r="U99" s="4">
        <f>G99*$O99/100</f>
        <v>37628.446</v>
      </c>
      <c r="V99" s="4">
        <f aca="true" t="shared" si="42" ref="V99:V108">H99*$O99/100</f>
        <v>18857.08</v>
      </c>
      <c r="W99" s="4">
        <f aca="true" t="shared" si="43" ref="W99:W108">I99*$O99/100</f>
        <v>13457.098</v>
      </c>
      <c r="X99" s="4">
        <f aca="true" t="shared" si="44" ref="X99:X108">J99*$O99/100</f>
        <v>8999.97</v>
      </c>
      <c r="Y99" s="4">
        <f aca="true" t="shared" si="45" ref="Y99:Y108">K99*$O99/100</f>
        <v>4799.984000000008</v>
      </c>
      <c r="Z99" s="4"/>
      <c r="AA99" s="4">
        <f aca="true" t="shared" si="46" ref="AA99:AA108">M99*$O99/100</f>
        <v>1971.4219999999998</v>
      </c>
      <c r="AB99" s="4">
        <f aca="true" t="shared" si="47" ref="AB99:AB108">N99*$O99/100</f>
        <v>83742.57800000002</v>
      </c>
      <c r="AC99" s="6">
        <f>O99</f>
        <v>85714</v>
      </c>
      <c r="AE99" s="4">
        <f aca="true" t="shared" si="48" ref="AE99:AE108">X99+Y99</f>
        <v>13799.954000000007</v>
      </c>
    </row>
    <row r="100" spans="3:31" ht="15">
      <c r="C100" s="1"/>
      <c r="D100" s="9">
        <v>17.8</v>
      </c>
      <c r="E100" s="9">
        <v>26.9</v>
      </c>
      <c r="F100" s="11">
        <v>2011</v>
      </c>
      <c r="G100" s="2">
        <f>D100+E100</f>
        <v>44.7</v>
      </c>
      <c r="H100" s="2">
        <v>21.7</v>
      </c>
      <c r="I100" s="2">
        <v>15.4</v>
      </c>
      <c r="J100" s="2">
        <v>10.2</v>
      </c>
      <c r="K100" s="2">
        <v>5.599999999999994</v>
      </c>
      <c r="M100" s="2">
        <v>2.4000000000000057</v>
      </c>
      <c r="N100" s="7">
        <f>SUM(G100:K100)</f>
        <v>97.60000000000001</v>
      </c>
      <c r="O100" s="2">
        <v>82995</v>
      </c>
      <c r="Q100" s="1"/>
      <c r="R100" s="12">
        <f t="shared" si="41"/>
        <v>14773.11</v>
      </c>
      <c r="S100" s="12">
        <f t="shared" si="41"/>
        <v>22325.655</v>
      </c>
      <c r="T100" s="11">
        <v>2011</v>
      </c>
      <c r="U100" s="4">
        <f>G100*$O100/100</f>
        <v>37098.76500000001</v>
      </c>
      <c r="V100" s="4">
        <f aca="true" t="shared" si="49" ref="V100:Y101">H100*$O100/100</f>
        <v>18009.915</v>
      </c>
      <c r="W100" s="4">
        <f t="shared" si="49"/>
        <v>12781.23</v>
      </c>
      <c r="X100" s="4">
        <f t="shared" si="49"/>
        <v>8465.489999999998</v>
      </c>
      <c r="Y100" s="4">
        <f t="shared" si="49"/>
        <v>4647.719999999996</v>
      </c>
      <c r="Z100" s="4"/>
      <c r="AA100" s="4">
        <f>M100*$O100/100</f>
        <v>1991.8800000000047</v>
      </c>
      <c r="AB100" s="4">
        <f>N100*$O100/100</f>
        <v>81003.12000000001</v>
      </c>
      <c r="AC100" s="6">
        <f>O100</f>
        <v>82995</v>
      </c>
      <c r="AE100" s="4">
        <f>X100+Y100</f>
        <v>13113.209999999994</v>
      </c>
    </row>
    <row r="101" spans="3:31" ht="15">
      <c r="C101" s="1"/>
      <c r="D101" s="9">
        <v>17.2</v>
      </c>
      <c r="E101" s="9">
        <v>27.6</v>
      </c>
      <c r="F101" s="11">
        <v>2010</v>
      </c>
      <c r="G101" s="2">
        <f>D101+E101</f>
        <v>44.8</v>
      </c>
      <c r="H101" s="2">
        <v>21.7</v>
      </c>
      <c r="I101" s="2">
        <v>15.2</v>
      </c>
      <c r="J101" s="2">
        <v>9.9</v>
      </c>
      <c r="K101" s="2">
        <v>5.8</v>
      </c>
      <c r="M101" s="2">
        <v>2.6</v>
      </c>
      <c r="N101" s="2">
        <v>97.4</v>
      </c>
      <c r="O101" s="2">
        <v>77001</v>
      </c>
      <c r="Q101" s="1"/>
      <c r="R101" s="12">
        <f t="shared" si="41"/>
        <v>13244.171999999999</v>
      </c>
      <c r="S101" s="12">
        <f t="shared" si="41"/>
        <v>21252.276</v>
      </c>
      <c r="T101" s="11">
        <v>2010</v>
      </c>
      <c r="U101" s="4">
        <f>G101*$O101/100</f>
        <v>34496.448</v>
      </c>
      <c r="V101" s="4">
        <f t="shared" si="49"/>
        <v>16709.217</v>
      </c>
      <c r="W101" s="4">
        <f t="shared" si="49"/>
        <v>11704.152</v>
      </c>
      <c r="X101" s="4">
        <f t="shared" si="49"/>
        <v>7623.099</v>
      </c>
      <c r="Y101" s="4">
        <f t="shared" si="49"/>
        <v>4466.058</v>
      </c>
      <c r="Z101" s="4"/>
      <c r="AA101" s="4">
        <f>M101*$O101/100</f>
        <v>2002.026</v>
      </c>
      <c r="AB101" s="4">
        <f>N101*$O101/100</f>
        <v>74998.974</v>
      </c>
      <c r="AC101" s="6">
        <f>O101</f>
        <v>77001</v>
      </c>
      <c r="AE101" s="4">
        <f>X101+Y101</f>
        <v>12089.157</v>
      </c>
    </row>
    <row r="102" spans="3:31" ht="15">
      <c r="C102" s="1"/>
      <c r="D102" s="10"/>
      <c r="E102" s="10"/>
      <c r="F102" s="11">
        <v>2009</v>
      </c>
      <c r="G102" s="2">
        <v>45.2</v>
      </c>
      <c r="H102" s="2">
        <v>21.5</v>
      </c>
      <c r="I102" s="2">
        <v>15.1</v>
      </c>
      <c r="J102" s="2">
        <v>9.8</v>
      </c>
      <c r="K102" s="2">
        <v>5.7</v>
      </c>
      <c r="M102" s="2">
        <v>2.7</v>
      </c>
      <c r="N102" s="2">
        <v>97.3</v>
      </c>
      <c r="O102" s="2">
        <v>72475</v>
      </c>
      <c r="Q102" s="1"/>
      <c r="T102" s="11">
        <v>2009</v>
      </c>
      <c r="U102" s="4">
        <f aca="true" t="shared" si="50" ref="U102:U108">G102*$O102/100</f>
        <v>32758.7</v>
      </c>
      <c r="V102" s="4">
        <f t="shared" si="42"/>
        <v>15582.125</v>
      </c>
      <c r="W102" s="4">
        <f t="shared" si="43"/>
        <v>10943.725</v>
      </c>
      <c r="X102" s="4">
        <f t="shared" si="44"/>
        <v>7102.55</v>
      </c>
      <c r="Y102" s="4">
        <f t="shared" si="45"/>
        <v>4131.075</v>
      </c>
      <c r="Z102" s="4"/>
      <c r="AA102" s="4">
        <f t="shared" si="46"/>
        <v>1956.825</v>
      </c>
      <c r="AB102" s="4">
        <f t="shared" si="47"/>
        <v>70518.175</v>
      </c>
      <c r="AC102" s="6">
        <f aca="true" t="shared" si="51" ref="AC102:AC108">O102</f>
        <v>72475</v>
      </c>
      <c r="AE102" s="4">
        <f t="shared" si="48"/>
        <v>11233.625</v>
      </c>
    </row>
    <row r="103" spans="3:31" ht="15">
      <c r="C103" s="1"/>
      <c r="D103" s="10"/>
      <c r="E103" s="10"/>
      <c r="F103" s="11">
        <v>2008</v>
      </c>
      <c r="G103" s="2">
        <v>44</v>
      </c>
      <c r="H103" s="2">
        <v>22.1</v>
      </c>
      <c r="I103" s="2">
        <v>15.2</v>
      </c>
      <c r="J103" s="2">
        <v>10.1</v>
      </c>
      <c r="K103" s="2">
        <v>5.8</v>
      </c>
      <c r="M103" s="2">
        <v>2.8</v>
      </c>
      <c r="N103" s="2">
        <v>97.2</v>
      </c>
      <c r="O103" s="2">
        <v>64593</v>
      </c>
      <c r="Q103" s="1"/>
      <c r="T103" s="11">
        <v>2008</v>
      </c>
      <c r="U103" s="4">
        <f t="shared" si="50"/>
        <v>28420.92</v>
      </c>
      <c r="V103" s="4">
        <f t="shared" si="42"/>
        <v>14275.053</v>
      </c>
      <c r="W103" s="4">
        <f t="shared" si="43"/>
        <v>9818.136</v>
      </c>
      <c r="X103" s="4">
        <f t="shared" si="44"/>
        <v>6523.892999999999</v>
      </c>
      <c r="Y103" s="4">
        <f t="shared" si="45"/>
        <v>3746.394</v>
      </c>
      <c r="Z103" s="4"/>
      <c r="AA103" s="4">
        <f t="shared" si="46"/>
        <v>1808.604</v>
      </c>
      <c r="AB103" s="4">
        <f t="shared" si="47"/>
        <v>62784.39600000001</v>
      </c>
      <c r="AC103" s="6">
        <f t="shared" si="51"/>
        <v>64593</v>
      </c>
      <c r="AE103" s="4">
        <f t="shared" si="48"/>
        <v>10270.286999999998</v>
      </c>
    </row>
    <row r="104" spans="3:31" ht="15">
      <c r="C104" s="1"/>
      <c r="D104" s="10"/>
      <c r="E104" s="10"/>
      <c r="F104" s="11">
        <v>2007</v>
      </c>
      <c r="G104" s="2">
        <v>43.7</v>
      </c>
      <c r="H104" s="2">
        <v>21.4</v>
      </c>
      <c r="I104" s="2">
        <v>15.6</v>
      </c>
      <c r="J104" s="2">
        <v>10.4</v>
      </c>
      <c r="K104" s="2">
        <v>5.9</v>
      </c>
      <c r="M104" s="2">
        <v>3</v>
      </c>
      <c r="N104" s="2">
        <v>97</v>
      </c>
      <c r="O104" s="2">
        <v>60093</v>
      </c>
      <c r="Q104" s="1"/>
      <c r="T104" s="11">
        <v>2007</v>
      </c>
      <c r="U104" s="4">
        <f t="shared" si="50"/>
        <v>26260.641</v>
      </c>
      <c r="V104" s="4">
        <f t="shared" si="42"/>
        <v>12859.902</v>
      </c>
      <c r="W104" s="4">
        <f t="shared" si="43"/>
        <v>9374.508</v>
      </c>
      <c r="X104" s="4">
        <f t="shared" si="44"/>
        <v>6249.6720000000005</v>
      </c>
      <c r="Y104" s="4">
        <f t="shared" si="45"/>
        <v>3545.487</v>
      </c>
      <c r="Z104" s="4"/>
      <c r="AA104" s="4">
        <f t="shared" si="46"/>
        <v>1802.79</v>
      </c>
      <c r="AB104" s="4">
        <f t="shared" si="47"/>
        <v>58290.21</v>
      </c>
      <c r="AC104" s="6">
        <f t="shared" si="51"/>
        <v>60093</v>
      </c>
      <c r="AE104" s="4">
        <f t="shared" si="48"/>
        <v>9795.159</v>
      </c>
    </row>
    <row r="105" spans="3:31" ht="15">
      <c r="C105" s="1"/>
      <c r="D105" s="10"/>
      <c r="E105" s="10"/>
      <c r="F105" s="11">
        <v>2006</v>
      </c>
      <c r="G105" s="2">
        <v>43.5</v>
      </c>
      <c r="H105" s="2">
        <v>21.1</v>
      </c>
      <c r="I105" s="2">
        <v>15.3</v>
      </c>
      <c r="J105" s="2">
        <v>10.5</v>
      </c>
      <c r="K105" s="2">
        <v>6.5</v>
      </c>
      <c r="M105" s="2">
        <v>3.1</v>
      </c>
      <c r="N105" s="2">
        <v>96.9</v>
      </c>
      <c r="O105" s="2">
        <v>55982</v>
      </c>
      <c r="Q105" s="1"/>
      <c r="T105" s="11">
        <v>2006</v>
      </c>
      <c r="U105" s="4">
        <f t="shared" si="50"/>
        <v>24352.17</v>
      </c>
      <c r="V105" s="4">
        <f t="shared" si="42"/>
        <v>11812.202000000001</v>
      </c>
      <c r="W105" s="4">
        <f t="shared" si="43"/>
        <v>8565.246000000001</v>
      </c>
      <c r="X105" s="4">
        <f t="shared" si="44"/>
        <v>5878.11</v>
      </c>
      <c r="Y105" s="4">
        <f t="shared" si="45"/>
        <v>3638.83</v>
      </c>
      <c r="Z105" s="4"/>
      <c r="AA105" s="4">
        <f t="shared" si="46"/>
        <v>1735.442</v>
      </c>
      <c r="AB105" s="4">
        <f t="shared" si="47"/>
        <v>54246.558000000005</v>
      </c>
      <c r="AC105" s="6">
        <f t="shared" si="51"/>
        <v>55982</v>
      </c>
      <c r="AE105" s="4">
        <f t="shared" si="48"/>
        <v>9516.939999999999</v>
      </c>
    </row>
    <row r="106" spans="3:31" ht="15">
      <c r="C106" s="1"/>
      <c r="D106" s="10"/>
      <c r="E106" s="10"/>
      <c r="F106" s="11">
        <v>2005</v>
      </c>
      <c r="G106" s="2">
        <v>40.7</v>
      </c>
      <c r="H106" s="2">
        <v>21.5</v>
      </c>
      <c r="I106" s="2">
        <v>15.7</v>
      </c>
      <c r="J106" s="2">
        <v>11.3</v>
      </c>
      <c r="K106" s="2">
        <v>6.7</v>
      </c>
      <c r="M106" s="2">
        <v>4.1</v>
      </c>
      <c r="N106" s="2">
        <v>95.9</v>
      </c>
      <c r="O106" s="2">
        <v>52897</v>
      </c>
      <c r="Q106" s="1"/>
      <c r="T106" s="11">
        <v>2005</v>
      </c>
      <c r="U106" s="4">
        <f t="shared" si="50"/>
        <v>21529.079000000005</v>
      </c>
      <c r="V106" s="4">
        <f t="shared" si="42"/>
        <v>11372.855</v>
      </c>
      <c r="W106" s="4">
        <f t="shared" si="43"/>
        <v>8304.829</v>
      </c>
      <c r="X106" s="4">
        <f t="shared" si="44"/>
        <v>5977.361000000001</v>
      </c>
      <c r="Y106" s="4">
        <f t="shared" si="45"/>
        <v>3544.099</v>
      </c>
      <c r="Z106" s="4"/>
      <c r="AA106" s="4">
        <f t="shared" si="46"/>
        <v>2168.777</v>
      </c>
      <c r="AB106" s="4">
        <f t="shared" si="47"/>
        <v>50728.223000000005</v>
      </c>
      <c r="AC106" s="6">
        <f t="shared" si="51"/>
        <v>52897</v>
      </c>
      <c r="AE106" s="4">
        <f t="shared" si="48"/>
        <v>9521.460000000001</v>
      </c>
    </row>
    <row r="107" spans="3:31" ht="15">
      <c r="C107" s="1"/>
      <c r="D107" s="10"/>
      <c r="E107" s="10"/>
      <c r="F107" s="11">
        <v>2004</v>
      </c>
      <c r="G107" s="2">
        <v>37.9</v>
      </c>
      <c r="H107" s="2">
        <v>21.3</v>
      </c>
      <c r="I107" s="2">
        <v>16.5</v>
      </c>
      <c r="J107" s="2">
        <v>11.7</v>
      </c>
      <c r="K107" s="2">
        <v>7.8</v>
      </c>
      <c r="M107" s="2">
        <v>4.8</v>
      </c>
      <c r="N107" s="2">
        <v>95.2</v>
      </c>
      <c r="O107" s="2">
        <v>52788</v>
      </c>
      <c r="Q107" s="1"/>
      <c r="T107" s="11">
        <v>2004</v>
      </c>
      <c r="U107" s="4">
        <f t="shared" si="50"/>
        <v>20006.652</v>
      </c>
      <c r="V107" s="4">
        <f t="shared" si="42"/>
        <v>11243.844000000001</v>
      </c>
      <c r="W107" s="4">
        <f t="shared" si="43"/>
        <v>8710.02</v>
      </c>
      <c r="X107" s="4">
        <f t="shared" si="44"/>
        <v>6176.196</v>
      </c>
      <c r="Y107" s="4">
        <f t="shared" si="45"/>
        <v>4117.464</v>
      </c>
      <c r="Z107" s="4"/>
      <c r="AA107" s="4">
        <f t="shared" si="46"/>
        <v>2533.824</v>
      </c>
      <c r="AB107" s="4">
        <f t="shared" si="47"/>
        <v>50254.17600000001</v>
      </c>
      <c r="AC107" s="6">
        <f t="shared" si="51"/>
        <v>52788</v>
      </c>
      <c r="AE107" s="4">
        <f t="shared" si="48"/>
        <v>10293.66</v>
      </c>
    </row>
    <row r="108" spans="3:31" ht="15">
      <c r="C108" s="1"/>
      <c r="D108" s="10"/>
      <c r="E108" s="10"/>
      <c r="F108" s="11">
        <v>2003</v>
      </c>
      <c r="G108" s="2">
        <v>36.6</v>
      </c>
      <c r="H108" s="2">
        <v>21</v>
      </c>
      <c r="I108" s="2">
        <v>16.7</v>
      </c>
      <c r="J108" s="2">
        <v>12.4</v>
      </c>
      <c r="K108" s="2">
        <v>7.9</v>
      </c>
      <c r="M108" s="2">
        <v>5.4</v>
      </c>
      <c r="N108" s="2">
        <v>94.6</v>
      </c>
      <c r="O108" s="2">
        <v>50602</v>
      </c>
      <c r="Q108" s="1"/>
      <c r="T108" s="11">
        <v>2003</v>
      </c>
      <c r="U108" s="4">
        <f t="shared" si="50"/>
        <v>18520.332000000002</v>
      </c>
      <c r="V108" s="4">
        <f t="shared" si="42"/>
        <v>10626.42</v>
      </c>
      <c r="W108" s="4">
        <f t="shared" si="43"/>
        <v>8450.534</v>
      </c>
      <c r="X108" s="4">
        <f t="shared" si="44"/>
        <v>6274.648</v>
      </c>
      <c r="Y108" s="4">
        <f t="shared" si="45"/>
        <v>3997.5580000000004</v>
      </c>
      <c r="Z108" s="4"/>
      <c r="AA108" s="4">
        <f t="shared" si="46"/>
        <v>2732.5080000000003</v>
      </c>
      <c r="AB108" s="4">
        <f t="shared" si="47"/>
        <v>47869.49199999999</v>
      </c>
      <c r="AC108" s="6">
        <f t="shared" si="51"/>
        <v>50602</v>
      </c>
      <c r="AE108" s="4">
        <f t="shared" si="48"/>
        <v>10272.206</v>
      </c>
    </row>
    <row r="109" ht="13.5">
      <c r="AE109" s="4">
        <f>X109+Y109</f>
        <v>0</v>
      </c>
    </row>
    <row r="111" spans="3:29" ht="15">
      <c r="C111" s="1"/>
      <c r="D111" s="9" t="s">
        <v>0</v>
      </c>
      <c r="E111" s="9" t="s">
        <v>1</v>
      </c>
      <c r="G111" s="2" t="s">
        <v>1</v>
      </c>
      <c r="H111" s="2" t="s">
        <v>2</v>
      </c>
      <c r="I111" s="2" t="s">
        <v>3</v>
      </c>
      <c r="J111" s="2" t="s">
        <v>4</v>
      </c>
      <c r="K111" s="2" t="s">
        <v>5</v>
      </c>
      <c r="L111" s="2" t="s">
        <v>6</v>
      </c>
      <c r="M111" s="2" t="s">
        <v>7</v>
      </c>
      <c r="N111" s="2" t="s">
        <v>8</v>
      </c>
      <c r="Q111" s="1"/>
      <c r="R111" s="9" t="s">
        <v>0</v>
      </c>
      <c r="S111" s="9" t="s">
        <v>1</v>
      </c>
      <c r="U111" s="2" t="s">
        <v>18</v>
      </c>
      <c r="V111" s="2" t="s">
        <v>2</v>
      </c>
      <c r="W111" s="2" t="s">
        <v>3</v>
      </c>
      <c r="X111" s="2" t="s">
        <v>4</v>
      </c>
      <c r="Y111" s="2" t="s">
        <v>5</v>
      </c>
      <c r="Z111" s="2" t="s">
        <v>6</v>
      </c>
      <c r="AA111" s="2" t="s">
        <v>7</v>
      </c>
      <c r="AB111" s="2" t="s">
        <v>8</v>
      </c>
      <c r="AC111" s="2" t="s">
        <v>15</v>
      </c>
    </row>
    <row r="112" spans="3:19" ht="15">
      <c r="C112" s="1" t="s">
        <v>14</v>
      </c>
      <c r="D112" s="9"/>
      <c r="E112" s="9"/>
      <c r="Q112" s="1" t="s">
        <v>14</v>
      </c>
      <c r="R112" s="9"/>
      <c r="S112" s="9"/>
    </row>
    <row r="113" spans="3:31" ht="15">
      <c r="C113" s="1"/>
      <c r="D113" s="9">
        <v>9.9</v>
      </c>
      <c r="E113" s="9">
        <v>22</v>
      </c>
      <c r="F113" s="11">
        <v>2012</v>
      </c>
      <c r="G113" s="7">
        <f>D113+E113</f>
        <v>31.9</v>
      </c>
      <c r="H113" s="7">
        <v>23.1</v>
      </c>
      <c r="I113" s="7">
        <v>19</v>
      </c>
      <c r="J113" s="7">
        <v>13.9</v>
      </c>
      <c r="K113" s="7">
        <v>8.899999999999991</v>
      </c>
      <c r="L113" s="7"/>
      <c r="M113" s="7">
        <v>3.2</v>
      </c>
      <c r="N113" s="7">
        <f>SUM(G113:K113)</f>
        <v>96.8</v>
      </c>
      <c r="O113" s="2">
        <v>34509</v>
      </c>
      <c r="Q113" s="1"/>
      <c r="R113" s="12">
        <f aca="true" t="shared" si="52" ref="R113:S115">D113*$O113/100</f>
        <v>3416.3910000000005</v>
      </c>
      <c r="S113" s="12">
        <f t="shared" si="52"/>
        <v>7591.98</v>
      </c>
      <c r="T113" s="11">
        <v>2012</v>
      </c>
      <c r="U113" s="4">
        <f>G113*$O113/100</f>
        <v>11008.371</v>
      </c>
      <c r="V113" s="4">
        <f aca="true" t="shared" si="53" ref="V113:V132">H113*$O113/100</f>
        <v>7971.579000000001</v>
      </c>
      <c r="W113" s="4">
        <f aca="true" t="shared" si="54" ref="W113:W132">I113*$O113/100</f>
        <v>6556.71</v>
      </c>
      <c r="X113" s="4">
        <f aca="true" t="shared" si="55" ref="X113:X132">J113*$O113/100</f>
        <v>4796.751</v>
      </c>
      <c r="Y113" s="4">
        <f aca="true" t="shared" si="56" ref="Y113:Y132">K113*$O113/100</f>
        <v>3071.3009999999967</v>
      </c>
      <c r="Z113" s="4"/>
      <c r="AA113" s="4">
        <f aca="true" t="shared" si="57" ref="AA113:AA132">M113*$O113/100</f>
        <v>1104.288</v>
      </c>
      <c r="AB113" s="4">
        <f aca="true" t="shared" si="58" ref="AB113:AB132">N113*$O113/100</f>
        <v>33404.712</v>
      </c>
      <c r="AC113" s="6">
        <f>O113</f>
        <v>34509</v>
      </c>
      <c r="AE113" s="4">
        <f aca="true" t="shared" si="59" ref="AE113:AE122">X113+Y113</f>
        <v>7868.051999999997</v>
      </c>
    </row>
    <row r="114" spans="3:31" ht="15">
      <c r="C114" s="1"/>
      <c r="D114" s="9">
        <v>10.4</v>
      </c>
      <c r="E114" s="9">
        <v>22.6</v>
      </c>
      <c r="F114" s="11">
        <v>2011</v>
      </c>
      <c r="G114" s="7">
        <f>D114+E114</f>
        <v>33</v>
      </c>
      <c r="H114" s="7">
        <v>22.2</v>
      </c>
      <c r="I114" s="7">
        <v>18.3</v>
      </c>
      <c r="J114" s="7">
        <v>14.5</v>
      </c>
      <c r="K114" s="7">
        <v>8.7</v>
      </c>
      <c r="L114" s="7"/>
      <c r="M114" s="7">
        <v>3.3</v>
      </c>
      <c r="N114" s="7">
        <f>SUM(G114:K114)</f>
        <v>96.7</v>
      </c>
      <c r="O114" s="2">
        <v>32860</v>
      </c>
      <c r="Q114" s="1"/>
      <c r="R114" s="12">
        <f t="shared" si="52"/>
        <v>3417.44</v>
      </c>
      <c r="S114" s="12">
        <f t="shared" si="52"/>
        <v>7426.36</v>
      </c>
      <c r="T114" s="11">
        <v>2011</v>
      </c>
      <c r="U114" s="4">
        <f>G114*$O114/100</f>
        <v>10843.8</v>
      </c>
      <c r="V114" s="4">
        <f aca="true" t="shared" si="60" ref="V114:Y115">H114*$O114/100</f>
        <v>7294.92</v>
      </c>
      <c r="W114" s="4">
        <f t="shared" si="60"/>
        <v>6013.38</v>
      </c>
      <c r="X114" s="4">
        <f t="shared" si="60"/>
        <v>4764.7</v>
      </c>
      <c r="Y114" s="4">
        <f t="shared" si="60"/>
        <v>2858.82</v>
      </c>
      <c r="Z114" s="4"/>
      <c r="AA114" s="4">
        <f>M114*$O114/100</f>
        <v>1084.38</v>
      </c>
      <c r="AB114" s="4">
        <f>N114*$O114/100</f>
        <v>31775.62</v>
      </c>
      <c r="AC114" s="6">
        <f>O114</f>
        <v>32860</v>
      </c>
      <c r="AE114" s="4">
        <f>X114+Y114</f>
        <v>7623.52</v>
      </c>
    </row>
    <row r="115" spans="3:31" ht="15">
      <c r="C115" s="1"/>
      <c r="D115" s="9">
        <v>10.3</v>
      </c>
      <c r="E115" s="9">
        <v>22.6</v>
      </c>
      <c r="F115" s="11">
        <v>2010</v>
      </c>
      <c r="G115" s="7">
        <f>D115+E115</f>
        <v>32.900000000000006</v>
      </c>
      <c r="H115" s="7">
        <v>22</v>
      </c>
      <c r="I115" s="7">
        <v>18</v>
      </c>
      <c r="J115" s="7">
        <v>13.8</v>
      </c>
      <c r="K115" s="7">
        <v>9.4</v>
      </c>
      <c r="L115" s="7"/>
      <c r="M115" s="7">
        <v>3.9</v>
      </c>
      <c r="N115" s="7">
        <v>96.1</v>
      </c>
      <c r="O115" s="2">
        <v>30976</v>
      </c>
      <c r="Q115" s="1"/>
      <c r="R115" s="12">
        <f t="shared" si="52"/>
        <v>3190.5280000000002</v>
      </c>
      <c r="S115" s="12">
        <f t="shared" si="52"/>
        <v>7000.576000000001</v>
      </c>
      <c r="T115" s="11">
        <v>2010</v>
      </c>
      <c r="U115" s="4">
        <f>G115*$O115/100</f>
        <v>10191.104000000001</v>
      </c>
      <c r="V115" s="4">
        <f t="shared" si="60"/>
        <v>6814.72</v>
      </c>
      <c r="W115" s="4">
        <f t="shared" si="60"/>
        <v>5575.68</v>
      </c>
      <c r="X115" s="4">
        <f t="shared" si="60"/>
        <v>4274.688</v>
      </c>
      <c r="Y115" s="4">
        <f t="shared" si="60"/>
        <v>2911.744</v>
      </c>
      <c r="Z115" s="4"/>
      <c r="AA115" s="4">
        <f>M115*$O115/100</f>
        <v>1208.0639999999999</v>
      </c>
      <c r="AB115" s="4">
        <f>N115*$O115/100</f>
        <v>29767.935999999998</v>
      </c>
      <c r="AC115" s="6">
        <f>O115</f>
        <v>30976</v>
      </c>
      <c r="AE115" s="4">
        <f>X115+Y115</f>
        <v>7186.432000000001</v>
      </c>
    </row>
    <row r="116" spans="3:31" ht="15">
      <c r="C116" s="1"/>
      <c r="D116" s="10"/>
      <c r="E116" s="10"/>
      <c r="F116" s="11">
        <v>2009</v>
      </c>
      <c r="G116" s="7">
        <v>32</v>
      </c>
      <c r="H116" s="7">
        <v>20.8</v>
      </c>
      <c r="I116" s="7">
        <v>18</v>
      </c>
      <c r="J116" s="7">
        <v>14.6</v>
      </c>
      <c r="K116" s="7">
        <v>10.1</v>
      </c>
      <c r="L116" s="7"/>
      <c r="M116" s="7">
        <v>4.5</v>
      </c>
      <c r="N116" s="7">
        <v>98.5</v>
      </c>
      <c r="O116" s="2">
        <v>29436</v>
      </c>
      <c r="Q116" s="1"/>
      <c r="T116" s="11">
        <v>2009</v>
      </c>
      <c r="U116" s="4">
        <f aca="true" t="shared" si="61" ref="U116:U132">G116*$O116/100</f>
        <v>9419.52</v>
      </c>
      <c r="V116" s="4">
        <f t="shared" si="53"/>
        <v>6122.688</v>
      </c>
      <c r="W116" s="4">
        <f t="shared" si="54"/>
        <v>5298.48</v>
      </c>
      <c r="X116" s="4">
        <f t="shared" si="55"/>
        <v>4297.656</v>
      </c>
      <c r="Y116" s="4">
        <f t="shared" si="56"/>
        <v>2973.0359999999996</v>
      </c>
      <c r="Z116" s="4"/>
      <c r="AA116" s="4">
        <f t="shared" si="57"/>
        <v>1324.62</v>
      </c>
      <c r="AB116" s="4">
        <f t="shared" si="58"/>
        <v>28994.46</v>
      </c>
      <c r="AC116" s="6">
        <f aca="true" t="shared" si="62" ref="AC116:AC132">O116</f>
        <v>29436</v>
      </c>
      <c r="AE116" s="4">
        <f t="shared" si="59"/>
        <v>7270.691999999999</v>
      </c>
    </row>
    <row r="117" spans="3:31" ht="15">
      <c r="C117" s="1"/>
      <c r="D117" s="10"/>
      <c r="E117" s="10"/>
      <c r="F117" s="11">
        <v>2008</v>
      </c>
      <c r="G117" s="7">
        <v>31.8</v>
      </c>
      <c r="H117" s="7">
        <v>20.8</v>
      </c>
      <c r="I117" s="7">
        <v>18</v>
      </c>
      <c r="J117" s="7">
        <v>14.8</v>
      </c>
      <c r="K117" s="7">
        <v>10.1</v>
      </c>
      <c r="L117" s="7"/>
      <c r="M117" s="7">
        <v>4.5</v>
      </c>
      <c r="N117" s="7">
        <v>95.5</v>
      </c>
      <c r="O117" s="2">
        <v>28096</v>
      </c>
      <c r="Q117" s="1"/>
      <c r="T117" s="11">
        <v>2008</v>
      </c>
      <c r="U117" s="4">
        <f t="shared" si="61"/>
        <v>8934.528</v>
      </c>
      <c r="V117" s="4">
        <f t="shared" si="53"/>
        <v>5843.968000000001</v>
      </c>
      <c r="W117" s="4">
        <f t="shared" si="54"/>
        <v>5057.28</v>
      </c>
      <c r="X117" s="4">
        <f t="shared" si="55"/>
        <v>4158.2080000000005</v>
      </c>
      <c r="Y117" s="4">
        <f t="shared" si="56"/>
        <v>2837.696</v>
      </c>
      <c r="Z117" s="4"/>
      <c r="AA117" s="4">
        <f t="shared" si="57"/>
        <v>1264.32</v>
      </c>
      <c r="AB117" s="4">
        <f t="shared" si="58"/>
        <v>26831.68</v>
      </c>
      <c r="AC117" s="6">
        <f t="shared" si="62"/>
        <v>28096</v>
      </c>
      <c r="AE117" s="4">
        <f t="shared" si="59"/>
        <v>6995.904</v>
      </c>
    </row>
    <row r="118" spans="3:31" ht="15">
      <c r="C118" s="1"/>
      <c r="D118" s="10"/>
      <c r="E118" s="10"/>
      <c r="F118" s="11">
        <v>2007</v>
      </c>
      <c r="G118" s="7">
        <v>30.8</v>
      </c>
      <c r="H118" s="7">
        <v>21</v>
      </c>
      <c r="I118" s="7">
        <v>18.4</v>
      </c>
      <c r="J118" s="7">
        <v>14.6</v>
      </c>
      <c r="K118" s="7">
        <v>10.4</v>
      </c>
      <c r="L118" s="7"/>
      <c r="M118" s="7">
        <v>4.8</v>
      </c>
      <c r="N118" s="7">
        <v>95.2</v>
      </c>
      <c r="O118" s="2">
        <v>27466</v>
      </c>
      <c r="Q118" s="1"/>
      <c r="T118" s="11">
        <v>2007</v>
      </c>
      <c r="U118" s="4">
        <f t="shared" si="61"/>
        <v>8459.528</v>
      </c>
      <c r="V118" s="4">
        <f t="shared" si="53"/>
        <v>5767.86</v>
      </c>
      <c r="W118" s="4">
        <f t="shared" si="54"/>
        <v>5053.744</v>
      </c>
      <c r="X118" s="4">
        <f t="shared" si="55"/>
        <v>4010.0359999999996</v>
      </c>
      <c r="Y118" s="4">
        <f t="shared" si="56"/>
        <v>2856.4640000000004</v>
      </c>
      <c r="Z118" s="4"/>
      <c r="AA118" s="4">
        <f t="shared" si="57"/>
        <v>1318.368</v>
      </c>
      <c r="AB118" s="4">
        <f t="shared" si="58"/>
        <v>26147.632</v>
      </c>
      <c r="AC118" s="6">
        <f t="shared" si="62"/>
        <v>27466</v>
      </c>
      <c r="AE118" s="4">
        <f t="shared" si="59"/>
        <v>6866.5</v>
      </c>
    </row>
    <row r="119" spans="3:31" ht="15">
      <c r="C119" s="1"/>
      <c r="D119" s="10"/>
      <c r="E119" s="10"/>
      <c r="F119" s="11">
        <v>2006</v>
      </c>
      <c r="G119" s="7">
        <v>29.4</v>
      </c>
      <c r="H119" s="7">
        <v>21.3</v>
      </c>
      <c r="I119" s="7">
        <v>18.2</v>
      </c>
      <c r="J119" s="7">
        <v>14.8</v>
      </c>
      <c r="K119" s="7">
        <v>11</v>
      </c>
      <c r="L119" s="7"/>
      <c r="M119" s="7">
        <v>5.3</v>
      </c>
      <c r="N119" s="7">
        <v>94.7</v>
      </c>
      <c r="O119" s="2">
        <v>27368</v>
      </c>
      <c r="Q119" s="1"/>
      <c r="T119" s="11">
        <v>2006</v>
      </c>
      <c r="U119" s="4">
        <f t="shared" si="61"/>
        <v>8046.191999999999</v>
      </c>
      <c r="V119" s="4">
        <f t="shared" si="53"/>
        <v>5829.384</v>
      </c>
      <c r="W119" s="4">
        <f t="shared" si="54"/>
        <v>4980.976</v>
      </c>
      <c r="X119" s="4">
        <f t="shared" si="55"/>
        <v>4050.4640000000004</v>
      </c>
      <c r="Y119" s="4">
        <f t="shared" si="56"/>
        <v>3010.48</v>
      </c>
      <c r="Z119" s="4"/>
      <c r="AA119" s="4">
        <f t="shared" si="57"/>
        <v>1450.504</v>
      </c>
      <c r="AB119" s="4">
        <f t="shared" si="58"/>
        <v>25917.496</v>
      </c>
      <c r="AC119" s="6">
        <f t="shared" si="62"/>
        <v>27368</v>
      </c>
      <c r="AE119" s="4">
        <f t="shared" si="59"/>
        <v>7060.944</v>
      </c>
    </row>
    <row r="120" spans="3:31" ht="15">
      <c r="C120" s="1"/>
      <c r="D120" s="10"/>
      <c r="E120" s="10"/>
      <c r="F120" s="11">
        <v>2005</v>
      </c>
      <c r="G120" s="7">
        <v>28.6</v>
      </c>
      <c r="H120" s="7">
        <v>21</v>
      </c>
      <c r="I120" s="7">
        <v>18.5</v>
      </c>
      <c r="J120" s="7">
        <v>15.3</v>
      </c>
      <c r="K120" s="7">
        <v>10.8</v>
      </c>
      <c r="L120" s="7"/>
      <c r="M120" s="7">
        <v>5.8</v>
      </c>
      <c r="N120" s="7">
        <v>94.2</v>
      </c>
      <c r="O120" s="2">
        <v>28119</v>
      </c>
      <c r="Q120" s="1"/>
      <c r="T120" s="11">
        <v>2005</v>
      </c>
      <c r="U120" s="4">
        <f t="shared" si="61"/>
        <v>8042.034000000001</v>
      </c>
      <c r="V120" s="4">
        <f t="shared" si="53"/>
        <v>5904.99</v>
      </c>
      <c r="W120" s="4">
        <f t="shared" si="54"/>
        <v>5202.015</v>
      </c>
      <c r="X120" s="4">
        <f t="shared" si="55"/>
        <v>4302.207</v>
      </c>
      <c r="Y120" s="4">
        <f t="shared" si="56"/>
        <v>3036.8520000000003</v>
      </c>
      <c r="Z120" s="4"/>
      <c r="AA120" s="4">
        <f t="shared" si="57"/>
        <v>1630.9019999999998</v>
      </c>
      <c r="AB120" s="4">
        <f t="shared" si="58"/>
        <v>26488.098</v>
      </c>
      <c r="AC120" s="6">
        <f t="shared" si="62"/>
        <v>28119</v>
      </c>
      <c r="AE120" s="4">
        <f t="shared" si="59"/>
        <v>7339.059000000001</v>
      </c>
    </row>
    <row r="121" spans="3:31" ht="15">
      <c r="C121" s="1"/>
      <c r="D121" s="10"/>
      <c r="E121" s="10"/>
      <c r="F121" s="11">
        <v>2004</v>
      </c>
      <c r="G121" s="7">
        <v>28.4</v>
      </c>
      <c r="H121" s="7">
        <v>20.7</v>
      </c>
      <c r="I121" s="7">
        <v>18.8</v>
      </c>
      <c r="J121" s="7">
        <v>15.2</v>
      </c>
      <c r="K121" s="7">
        <v>10.9</v>
      </c>
      <c r="L121" s="7"/>
      <c r="M121" s="7">
        <v>6</v>
      </c>
      <c r="N121" s="7">
        <v>94</v>
      </c>
      <c r="O121" s="2">
        <v>28698</v>
      </c>
      <c r="Q121" s="1"/>
      <c r="T121" s="11">
        <v>2004</v>
      </c>
      <c r="U121" s="4">
        <f t="shared" si="61"/>
        <v>8150.232</v>
      </c>
      <c r="V121" s="4">
        <f t="shared" si="53"/>
        <v>5940.486</v>
      </c>
      <c r="W121" s="4">
        <f t="shared" si="54"/>
        <v>5395.224</v>
      </c>
      <c r="X121" s="4">
        <f t="shared" si="55"/>
        <v>4362.096</v>
      </c>
      <c r="Y121" s="4">
        <f t="shared" si="56"/>
        <v>3128.0820000000003</v>
      </c>
      <c r="Z121" s="4"/>
      <c r="AA121" s="4">
        <f t="shared" si="57"/>
        <v>1721.88</v>
      </c>
      <c r="AB121" s="4">
        <f t="shared" si="58"/>
        <v>26976.12</v>
      </c>
      <c r="AC121" s="6">
        <f t="shared" si="62"/>
        <v>28698</v>
      </c>
      <c r="AE121" s="4">
        <f t="shared" si="59"/>
        <v>7490.178</v>
      </c>
    </row>
    <row r="122" spans="3:31" ht="15">
      <c r="C122" s="1"/>
      <c r="D122" s="10"/>
      <c r="E122" s="10"/>
      <c r="F122" s="11">
        <v>2003</v>
      </c>
      <c r="G122" s="7">
        <v>27.2</v>
      </c>
      <c r="H122" s="7">
        <v>20.7</v>
      </c>
      <c r="I122" s="7">
        <v>18.3</v>
      </c>
      <c r="J122" s="7">
        <v>15.8</v>
      </c>
      <c r="K122" s="7">
        <v>11.6</v>
      </c>
      <c r="L122" s="7"/>
      <c r="M122" s="7">
        <v>6.4</v>
      </c>
      <c r="N122" s="7">
        <v>93.6</v>
      </c>
      <c r="O122" s="2">
        <v>30583</v>
      </c>
      <c r="Q122" s="1"/>
      <c r="T122" s="11">
        <v>2003</v>
      </c>
      <c r="U122" s="4">
        <f t="shared" si="61"/>
        <v>8318.576</v>
      </c>
      <c r="V122" s="4">
        <f t="shared" si="53"/>
        <v>6330.681</v>
      </c>
      <c r="W122" s="4">
        <f t="shared" si="54"/>
        <v>5596.689</v>
      </c>
      <c r="X122" s="4">
        <f t="shared" si="55"/>
        <v>4832.1140000000005</v>
      </c>
      <c r="Y122" s="4">
        <f t="shared" si="56"/>
        <v>3547.6279999999997</v>
      </c>
      <c r="Z122" s="4"/>
      <c r="AA122" s="4">
        <f t="shared" si="57"/>
        <v>1957.3120000000001</v>
      </c>
      <c r="AB122" s="4">
        <f t="shared" si="58"/>
        <v>28625.688</v>
      </c>
      <c r="AC122" s="6">
        <f t="shared" si="62"/>
        <v>30583</v>
      </c>
      <c r="AE122" s="4">
        <f t="shared" si="59"/>
        <v>8379.742</v>
      </c>
    </row>
    <row r="123" spans="3:31" ht="15">
      <c r="C123" s="1"/>
      <c r="D123" s="10"/>
      <c r="E123" s="10"/>
      <c r="F123" s="11">
        <v>2002</v>
      </c>
      <c r="G123" s="7">
        <v>26.8</v>
      </c>
      <c r="H123" s="7">
        <v>20.1</v>
      </c>
      <c r="I123" s="7">
        <v>18.6</v>
      </c>
      <c r="J123" s="7">
        <v>15.8</v>
      </c>
      <c r="K123" s="7">
        <v>11.9</v>
      </c>
      <c r="L123" s="7"/>
      <c r="M123" s="7">
        <v>6.8</v>
      </c>
      <c r="N123" s="7">
        <v>93.2</v>
      </c>
      <c r="O123" s="2">
        <v>31543</v>
      </c>
      <c r="Q123" s="1"/>
      <c r="T123" s="11">
        <v>2002</v>
      </c>
      <c r="U123" s="4">
        <f t="shared" si="61"/>
        <v>8453.524</v>
      </c>
      <c r="V123" s="4">
        <f t="shared" si="53"/>
        <v>6340.143</v>
      </c>
      <c r="W123" s="4">
        <f t="shared" si="54"/>
        <v>5866.9980000000005</v>
      </c>
      <c r="X123" s="4">
        <f t="shared" si="55"/>
        <v>4983.794</v>
      </c>
      <c r="Y123" s="4">
        <f t="shared" si="56"/>
        <v>3753.617</v>
      </c>
      <c r="Z123" s="4"/>
      <c r="AA123" s="4">
        <f t="shared" si="57"/>
        <v>2144.924</v>
      </c>
      <c r="AB123" s="4">
        <f t="shared" si="58"/>
        <v>29398.076</v>
      </c>
      <c r="AC123" s="6">
        <f t="shared" si="62"/>
        <v>31543</v>
      </c>
      <c r="AE123" s="4">
        <f>X123+Y123</f>
        <v>8737.411</v>
      </c>
    </row>
    <row r="124" spans="3:29" ht="15">
      <c r="C124" s="1"/>
      <c r="D124" s="10"/>
      <c r="E124" s="10"/>
      <c r="F124" s="11">
        <v>2001</v>
      </c>
      <c r="G124" s="7">
        <v>24.9</v>
      </c>
      <c r="H124" s="7">
        <v>19.8</v>
      </c>
      <c r="I124" s="7">
        <v>18.2</v>
      </c>
      <c r="J124" s="7">
        <v>14.6</v>
      </c>
      <c r="K124" s="7">
        <v>11.8</v>
      </c>
      <c r="L124" s="7">
        <v>6.9</v>
      </c>
      <c r="M124" s="7">
        <v>3.8</v>
      </c>
      <c r="N124" s="7">
        <v>89.3</v>
      </c>
      <c r="O124" s="2">
        <v>30701</v>
      </c>
      <c r="Q124" s="1"/>
      <c r="T124" s="11">
        <v>2001</v>
      </c>
      <c r="U124" s="4">
        <f t="shared" si="61"/>
        <v>7644.548999999999</v>
      </c>
      <c r="V124" s="4">
        <f t="shared" si="53"/>
        <v>6078.798000000001</v>
      </c>
      <c r="W124" s="4">
        <f t="shared" si="54"/>
        <v>5587.581999999999</v>
      </c>
      <c r="X124" s="4">
        <f t="shared" si="55"/>
        <v>4482.346</v>
      </c>
      <c r="Y124" s="4">
        <f t="shared" si="56"/>
        <v>3622.7180000000003</v>
      </c>
      <c r="Z124" s="4">
        <f aca="true" t="shared" si="63" ref="Z124:Z132">L124*$O124/100</f>
        <v>2118.369</v>
      </c>
      <c r="AA124" s="4">
        <f t="shared" si="57"/>
        <v>1166.638</v>
      </c>
      <c r="AB124" s="4">
        <f t="shared" si="58"/>
        <v>27415.993</v>
      </c>
      <c r="AC124" s="6">
        <f t="shared" si="62"/>
        <v>30701</v>
      </c>
    </row>
    <row r="125" spans="3:29" ht="15">
      <c r="C125" s="1"/>
      <c r="D125" s="10"/>
      <c r="E125" s="10"/>
      <c r="F125" s="11">
        <v>2000</v>
      </c>
      <c r="G125" s="7">
        <v>24.7</v>
      </c>
      <c r="H125" s="7">
        <v>20</v>
      </c>
      <c r="I125" s="7">
        <v>18.6</v>
      </c>
      <c r="J125" s="7">
        <v>15</v>
      </c>
      <c r="K125" s="7">
        <v>11.2</v>
      </c>
      <c r="L125" s="7">
        <v>6.6</v>
      </c>
      <c r="M125" s="7">
        <v>3.9</v>
      </c>
      <c r="N125" s="7">
        <v>89.5</v>
      </c>
      <c r="O125" s="2">
        <v>32059</v>
      </c>
      <c r="Q125" s="1"/>
      <c r="T125" s="11">
        <v>2000</v>
      </c>
      <c r="U125" s="4">
        <f t="shared" si="61"/>
        <v>7918.572999999999</v>
      </c>
      <c r="V125" s="4">
        <f t="shared" si="53"/>
        <v>6411.8</v>
      </c>
      <c r="W125" s="4">
        <f t="shared" si="54"/>
        <v>5962.974</v>
      </c>
      <c r="X125" s="4">
        <f t="shared" si="55"/>
        <v>4808.85</v>
      </c>
      <c r="Y125" s="4">
        <f t="shared" si="56"/>
        <v>3590.6079999999997</v>
      </c>
      <c r="Z125" s="4">
        <f t="shared" si="63"/>
        <v>2115.894</v>
      </c>
      <c r="AA125" s="4">
        <f t="shared" si="57"/>
        <v>1250.301</v>
      </c>
      <c r="AB125" s="4">
        <f t="shared" si="58"/>
        <v>28692.805</v>
      </c>
      <c r="AC125" s="6">
        <f t="shared" si="62"/>
        <v>32059</v>
      </c>
    </row>
    <row r="126" spans="3:29" ht="15">
      <c r="C126" s="1"/>
      <c r="D126" s="10"/>
      <c r="E126" s="10"/>
      <c r="F126" s="11">
        <v>1999</v>
      </c>
      <c r="G126" s="7">
        <v>24.1</v>
      </c>
      <c r="H126" s="7">
        <v>20</v>
      </c>
      <c r="I126" s="7">
        <v>18.8</v>
      </c>
      <c r="J126" s="7">
        <v>15.3</v>
      </c>
      <c r="K126" s="7">
        <v>11.3</v>
      </c>
      <c r="L126" s="7">
        <v>6.6</v>
      </c>
      <c r="M126" s="7">
        <v>4.9</v>
      </c>
      <c r="N126" s="7">
        <v>89.5</v>
      </c>
      <c r="O126" s="2">
        <v>33880</v>
      </c>
      <c r="Q126" s="1"/>
      <c r="T126" s="11">
        <v>1999</v>
      </c>
      <c r="U126" s="4">
        <f t="shared" si="61"/>
        <v>8165.08</v>
      </c>
      <c r="V126" s="4">
        <f t="shared" si="53"/>
        <v>6776</v>
      </c>
      <c r="W126" s="4">
        <f t="shared" si="54"/>
        <v>6369.44</v>
      </c>
      <c r="X126" s="4">
        <f t="shared" si="55"/>
        <v>5183.64</v>
      </c>
      <c r="Y126" s="4">
        <f t="shared" si="56"/>
        <v>3828.44</v>
      </c>
      <c r="Z126" s="4">
        <f t="shared" si="63"/>
        <v>2236.08</v>
      </c>
      <c r="AA126" s="4">
        <f t="shared" si="57"/>
        <v>1660.12</v>
      </c>
      <c r="AB126" s="4">
        <f t="shared" si="58"/>
        <v>30322.6</v>
      </c>
      <c r="AC126" s="6">
        <f t="shared" si="62"/>
        <v>33880</v>
      </c>
    </row>
    <row r="127" spans="3:29" ht="15">
      <c r="C127" s="1"/>
      <c r="D127" s="10"/>
      <c r="E127" s="10"/>
      <c r="F127" s="11">
        <v>1998</v>
      </c>
      <c r="G127" s="7">
        <v>22.4</v>
      </c>
      <c r="H127" s="7">
        <v>20.8</v>
      </c>
      <c r="I127" s="7">
        <v>18.6</v>
      </c>
      <c r="J127" s="7">
        <v>15.5</v>
      </c>
      <c r="K127" s="7">
        <v>11.2</v>
      </c>
      <c r="L127" s="7">
        <v>7.1</v>
      </c>
      <c r="M127" s="7">
        <v>4.4</v>
      </c>
      <c r="N127" s="7">
        <v>88.5</v>
      </c>
      <c r="O127" s="2">
        <v>34244</v>
      </c>
      <c r="Q127" s="1"/>
      <c r="T127" s="11">
        <v>1998</v>
      </c>
      <c r="U127" s="4">
        <f t="shared" si="61"/>
        <v>7670.656</v>
      </c>
      <c r="V127" s="4">
        <f t="shared" si="53"/>
        <v>7122.752</v>
      </c>
      <c r="W127" s="4">
        <f t="shared" si="54"/>
        <v>6369.384</v>
      </c>
      <c r="X127" s="4">
        <f t="shared" si="55"/>
        <v>5307.82</v>
      </c>
      <c r="Y127" s="4">
        <f t="shared" si="56"/>
        <v>3835.328</v>
      </c>
      <c r="Z127" s="4">
        <f t="shared" si="63"/>
        <v>2431.324</v>
      </c>
      <c r="AA127" s="4">
        <f t="shared" si="57"/>
        <v>1506.736</v>
      </c>
      <c r="AB127" s="4">
        <f t="shared" si="58"/>
        <v>30305.94</v>
      </c>
      <c r="AC127" s="6">
        <f t="shared" si="62"/>
        <v>34244</v>
      </c>
    </row>
    <row r="128" spans="3:29" ht="15">
      <c r="C128" s="1"/>
      <c r="D128" s="10"/>
      <c r="E128" s="10"/>
      <c r="F128" s="11">
        <v>1997</v>
      </c>
      <c r="G128" s="7">
        <v>21.5</v>
      </c>
      <c r="H128" s="7">
        <v>21.4</v>
      </c>
      <c r="I128" s="7">
        <v>18.3</v>
      </c>
      <c r="J128" s="7">
        <v>15.3</v>
      </c>
      <c r="K128" s="7">
        <v>11.3</v>
      </c>
      <c r="L128" s="7">
        <v>7.2</v>
      </c>
      <c r="M128" s="7">
        <v>5</v>
      </c>
      <c r="N128" s="7">
        <v>87.8</v>
      </c>
      <c r="O128" s="2">
        <v>33508</v>
      </c>
      <c r="Q128" s="1"/>
      <c r="T128" s="11">
        <v>1997</v>
      </c>
      <c r="U128" s="4">
        <f t="shared" si="61"/>
        <v>7204.22</v>
      </c>
      <c r="V128" s="4">
        <f t="shared" si="53"/>
        <v>7170.7119999999995</v>
      </c>
      <c r="W128" s="4">
        <f t="shared" si="54"/>
        <v>6131.964</v>
      </c>
      <c r="X128" s="4">
        <f t="shared" si="55"/>
        <v>5126.724</v>
      </c>
      <c r="Y128" s="4">
        <f t="shared" si="56"/>
        <v>3786.4040000000005</v>
      </c>
      <c r="Z128" s="4">
        <f t="shared" si="63"/>
        <v>2412.576</v>
      </c>
      <c r="AA128" s="4">
        <f t="shared" si="57"/>
        <v>1675.4</v>
      </c>
      <c r="AB128" s="4">
        <f t="shared" si="58"/>
        <v>29420.023999999998</v>
      </c>
      <c r="AC128" s="6">
        <f t="shared" si="62"/>
        <v>33508</v>
      </c>
    </row>
    <row r="129" spans="3:29" ht="15">
      <c r="C129" s="1"/>
      <c r="D129" s="10"/>
      <c r="E129" s="10"/>
      <c r="F129" s="11">
        <v>1996</v>
      </c>
      <c r="G129" s="7">
        <v>20.6</v>
      </c>
      <c r="H129" s="7">
        <v>19.1</v>
      </c>
      <c r="I129" s="7">
        <v>17.9</v>
      </c>
      <c r="J129" s="7">
        <v>15.5</v>
      </c>
      <c r="K129" s="7">
        <v>12.8</v>
      </c>
      <c r="L129" s="7">
        <v>8.3</v>
      </c>
      <c r="M129" s="7">
        <v>5.8</v>
      </c>
      <c r="N129" s="7">
        <v>85.9</v>
      </c>
      <c r="O129" s="2">
        <v>32801</v>
      </c>
      <c r="Q129" s="1"/>
      <c r="T129" s="11">
        <v>1996</v>
      </c>
      <c r="U129" s="4">
        <f t="shared" si="61"/>
        <v>6757.006000000001</v>
      </c>
      <c r="V129" s="4">
        <f t="shared" si="53"/>
        <v>6264.991000000001</v>
      </c>
      <c r="W129" s="4">
        <f t="shared" si="54"/>
        <v>5871.378999999999</v>
      </c>
      <c r="X129" s="4">
        <f t="shared" si="55"/>
        <v>5084.155</v>
      </c>
      <c r="Y129" s="4">
        <f t="shared" si="56"/>
        <v>4198.528</v>
      </c>
      <c r="Z129" s="4">
        <f t="shared" si="63"/>
        <v>2722.4830000000006</v>
      </c>
      <c r="AA129" s="4">
        <f t="shared" si="57"/>
        <v>1902.4579999999999</v>
      </c>
      <c r="AB129" s="4">
        <f t="shared" si="58"/>
        <v>28176.059000000005</v>
      </c>
      <c r="AC129" s="6">
        <f t="shared" si="62"/>
        <v>32801</v>
      </c>
    </row>
    <row r="130" spans="3:29" ht="15">
      <c r="C130" s="1"/>
      <c r="D130" s="10"/>
      <c r="E130" s="10"/>
      <c r="F130" s="11">
        <v>1995</v>
      </c>
      <c r="G130" s="7">
        <v>21.2</v>
      </c>
      <c r="H130" s="7">
        <v>16.6</v>
      </c>
      <c r="I130" s="7">
        <v>17</v>
      </c>
      <c r="J130" s="7">
        <v>16</v>
      </c>
      <c r="K130" s="7">
        <v>13.5</v>
      </c>
      <c r="L130" s="7">
        <v>9</v>
      </c>
      <c r="M130" s="7">
        <v>6.7</v>
      </c>
      <c r="N130" s="7">
        <v>84.3</v>
      </c>
      <c r="O130" s="2">
        <v>34802</v>
      </c>
      <c r="Q130" s="1"/>
      <c r="T130" s="11">
        <v>1995</v>
      </c>
      <c r="U130" s="4">
        <f t="shared" si="61"/>
        <v>7378.024</v>
      </c>
      <c r="V130" s="4">
        <f t="shared" si="53"/>
        <v>5777.1320000000005</v>
      </c>
      <c r="W130" s="4">
        <f t="shared" si="54"/>
        <v>5916.34</v>
      </c>
      <c r="X130" s="4">
        <f t="shared" si="55"/>
        <v>5568.32</v>
      </c>
      <c r="Y130" s="4">
        <f t="shared" si="56"/>
        <v>4698.27</v>
      </c>
      <c r="Z130" s="4">
        <f t="shared" si="63"/>
        <v>3132.18</v>
      </c>
      <c r="AA130" s="4">
        <f t="shared" si="57"/>
        <v>2331.734</v>
      </c>
      <c r="AB130" s="4">
        <f t="shared" si="58"/>
        <v>29338.086</v>
      </c>
      <c r="AC130" s="6">
        <f t="shared" si="62"/>
        <v>34802</v>
      </c>
    </row>
    <row r="131" spans="3:29" ht="15">
      <c r="C131" s="1"/>
      <c r="D131" s="10"/>
      <c r="E131" s="10"/>
      <c r="F131" s="11">
        <v>1994</v>
      </c>
      <c r="G131" s="7">
        <v>18.2</v>
      </c>
      <c r="H131" s="7">
        <v>15.6</v>
      </c>
      <c r="I131" s="7">
        <v>16.7</v>
      </c>
      <c r="J131" s="7">
        <v>16.7</v>
      </c>
      <c r="K131" s="7">
        <v>15.1</v>
      </c>
      <c r="L131" s="7">
        <v>10.2</v>
      </c>
      <c r="M131" s="7">
        <v>7.5</v>
      </c>
      <c r="N131" s="7">
        <v>82.2</v>
      </c>
      <c r="O131" s="2">
        <v>36147</v>
      </c>
      <c r="Q131" s="1"/>
      <c r="T131" s="11">
        <v>1994</v>
      </c>
      <c r="U131" s="4">
        <f t="shared" si="61"/>
        <v>6578.754</v>
      </c>
      <c r="V131" s="4">
        <f t="shared" si="53"/>
        <v>5638.932</v>
      </c>
      <c r="W131" s="4">
        <f t="shared" si="54"/>
        <v>6036.549</v>
      </c>
      <c r="X131" s="4">
        <f t="shared" si="55"/>
        <v>6036.549</v>
      </c>
      <c r="Y131" s="4">
        <f t="shared" si="56"/>
        <v>5458.196999999999</v>
      </c>
      <c r="Z131" s="4">
        <f t="shared" si="63"/>
        <v>3686.9939999999997</v>
      </c>
      <c r="AA131" s="4">
        <f t="shared" si="57"/>
        <v>2711.025</v>
      </c>
      <c r="AB131" s="4">
        <f t="shared" si="58"/>
        <v>29712.834</v>
      </c>
      <c r="AC131" s="6">
        <f t="shared" si="62"/>
        <v>36147</v>
      </c>
    </row>
    <row r="132" spans="3:29" ht="15">
      <c r="C132" s="1"/>
      <c r="D132" s="10"/>
      <c r="E132" s="10"/>
      <c r="F132" s="11">
        <v>1993</v>
      </c>
      <c r="G132" s="7">
        <v>16.7</v>
      </c>
      <c r="H132" s="7">
        <v>15.9</v>
      </c>
      <c r="I132" s="7">
        <v>16.3</v>
      </c>
      <c r="J132" s="7">
        <v>17</v>
      </c>
      <c r="K132" s="7">
        <v>14.4</v>
      </c>
      <c r="L132" s="7">
        <v>10.3</v>
      </c>
      <c r="M132" s="7">
        <v>9.5</v>
      </c>
      <c r="N132" s="7">
        <v>80.3</v>
      </c>
      <c r="O132" s="2">
        <v>38168</v>
      </c>
      <c r="Q132" s="1"/>
      <c r="T132" s="11">
        <v>1993</v>
      </c>
      <c r="U132" s="4">
        <f t="shared" si="61"/>
        <v>6374.056</v>
      </c>
      <c r="V132" s="4">
        <f t="shared" si="53"/>
        <v>6068.712</v>
      </c>
      <c r="W132" s="4">
        <f t="shared" si="54"/>
        <v>6221.384</v>
      </c>
      <c r="X132" s="4">
        <f t="shared" si="55"/>
        <v>6488.56</v>
      </c>
      <c r="Y132" s="4">
        <f t="shared" si="56"/>
        <v>5496.192000000001</v>
      </c>
      <c r="Z132" s="4">
        <f t="shared" si="63"/>
        <v>3931.304</v>
      </c>
      <c r="AA132" s="4">
        <f t="shared" si="57"/>
        <v>3625.96</v>
      </c>
      <c r="AB132" s="4">
        <f t="shared" si="58"/>
        <v>30648.904</v>
      </c>
      <c r="AC132" s="6">
        <f t="shared" si="62"/>
        <v>38168</v>
      </c>
    </row>
    <row r="135" spans="3:29" ht="15">
      <c r="C135" s="1"/>
      <c r="D135" s="9" t="s">
        <v>0</v>
      </c>
      <c r="E135" s="9" t="s">
        <v>1</v>
      </c>
      <c r="G135" s="2" t="s">
        <v>1</v>
      </c>
      <c r="H135" s="2" t="s">
        <v>2</v>
      </c>
      <c r="I135" s="2" t="s">
        <v>3</v>
      </c>
      <c r="J135" s="2" t="s">
        <v>4</v>
      </c>
      <c r="K135" s="2" t="s">
        <v>5</v>
      </c>
      <c r="L135" s="2" t="s">
        <v>6</v>
      </c>
      <c r="M135" s="2" t="s">
        <v>7</v>
      </c>
      <c r="N135" s="2" t="s">
        <v>8</v>
      </c>
      <c r="Q135" s="1"/>
      <c r="R135" s="9" t="s">
        <v>0</v>
      </c>
      <c r="S135" s="9" t="s">
        <v>1</v>
      </c>
      <c r="U135" s="2" t="s">
        <v>18</v>
      </c>
      <c r="V135" s="2" t="s">
        <v>2</v>
      </c>
      <c r="W135" s="2" t="s">
        <v>3</v>
      </c>
      <c r="X135" s="2" t="s">
        <v>4</v>
      </c>
      <c r="Y135" s="2" t="s">
        <v>5</v>
      </c>
      <c r="Z135" s="2" t="s">
        <v>6</v>
      </c>
      <c r="AA135" s="2" t="s">
        <v>7</v>
      </c>
      <c r="AB135" s="2" t="s">
        <v>8</v>
      </c>
      <c r="AC135" s="2" t="s">
        <v>15</v>
      </c>
    </row>
    <row r="136" spans="3:19" ht="15">
      <c r="C136" s="1" t="s">
        <v>20</v>
      </c>
      <c r="D136" s="9"/>
      <c r="E136" s="9"/>
      <c r="Q136" s="1" t="s">
        <v>20</v>
      </c>
      <c r="R136" s="9"/>
      <c r="S136" s="9"/>
    </row>
    <row r="137" spans="3:31" ht="15">
      <c r="C137" s="1"/>
      <c r="D137" s="9">
        <v>6.8</v>
      </c>
      <c r="E137" s="9">
        <v>14.4</v>
      </c>
      <c r="F137" s="11">
        <v>2012</v>
      </c>
      <c r="G137" s="7">
        <f>D137+E137</f>
        <v>21.2</v>
      </c>
      <c r="H137" s="7">
        <v>26.9</v>
      </c>
      <c r="I137" s="7">
        <v>29.9</v>
      </c>
      <c r="J137" s="7">
        <v>17.2</v>
      </c>
      <c r="K137" s="7">
        <v>4.2</v>
      </c>
      <c r="L137" s="7"/>
      <c r="M137" s="7">
        <v>0.5999999999999943</v>
      </c>
      <c r="N137" s="7">
        <f>SUM(G137:K137)</f>
        <v>99.4</v>
      </c>
      <c r="O137" s="2">
        <v>89638</v>
      </c>
      <c r="Q137" s="1"/>
      <c r="R137" s="12">
        <f aca="true" t="shared" si="64" ref="R137:S139">D137*$O137/100</f>
        <v>6095.384</v>
      </c>
      <c r="S137" s="12">
        <f t="shared" si="64"/>
        <v>12907.872</v>
      </c>
      <c r="T137" s="11">
        <v>2012</v>
      </c>
      <c r="U137" s="4">
        <f>G137*$O137/100</f>
        <v>19003.255999999998</v>
      </c>
      <c r="V137" s="4">
        <f aca="true" t="shared" si="65" ref="V137:V156">H137*$O137/100</f>
        <v>24112.621999999996</v>
      </c>
      <c r="W137" s="4">
        <f aca="true" t="shared" si="66" ref="W137:W156">I137*$O137/100</f>
        <v>26801.762</v>
      </c>
      <c r="X137" s="4">
        <f aca="true" t="shared" si="67" ref="X137:X156">J137*$O137/100</f>
        <v>15417.735999999999</v>
      </c>
      <c r="Y137" s="4">
        <f aca="true" t="shared" si="68" ref="Y137:Y156">K137*$O137/100</f>
        <v>3764.7960000000003</v>
      </c>
      <c r="Z137" s="4"/>
      <c r="AA137" s="4">
        <f aca="true" t="shared" si="69" ref="AA137:AA156">M137*$O137/100</f>
        <v>537.827999999995</v>
      </c>
      <c r="AB137" s="4">
        <f aca="true" t="shared" si="70" ref="AB137:AB156">N137*$O137/100</f>
        <v>89100.172</v>
      </c>
      <c r="AC137" s="6">
        <f>O137</f>
        <v>89638</v>
      </c>
      <c r="AE137" s="4">
        <f aca="true" t="shared" si="71" ref="AE137:AE146">X137+Y137</f>
        <v>19182.532</v>
      </c>
    </row>
    <row r="138" spans="3:31" ht="15">
      <c r="C138" s="1"/>
      <c r="D138" s="9">
        <v>7.1</v>
      </c>
      <c r="E138" s="9">
        <v>15.2</v>
      </c>
      <c r="F138" s="11">
        <v>2011</v>
      </c>
      <c r="G138" s="7">
        <f>D138+E138</f>
        <v>22.299999999999997</v>
      </c>
      <c r="H138" s="7">
        <v>27.1</v>
      </c>
      <c r="I138" s="7">
        <v>29.2</v>
      </c>
      <c r="J138" s="7">
        <v>16.6</v>
      </c>
      <c r="K138" s="7">
        <v>4.2</v>
      </c>
      <c r="L138" s="7"/>
      <c r="M138" s="7">
        <v>0.5999999999999943</v>
      </c>
      <c r="N138" s="7">
        <f>SUM(G138:K138)</f>
        <v>99.39999999999999</v>
      </c>
      <c r="O138" s="2">
        <v>89980</v>
      </c>
      <c r="Q138" s="1"/>
      <c r="R138" s="12">
        <f t="shared" si="64"/>
        <v>6388.58</v>
      </c>
      <c r="S138" s="12">
        <f t="shared" si="64"/>
        <v>13676.96</v>
      </c>
      <c r="T138" s="11">
        <v>2011</v>
      </c>
      <c r="U138" s="4">
        <f>G138*$O138/100</f>
        <v>20065.539999999997</v>
      </c>
      <c r="V138" s="4">
        <f aca="true" t="shared" si="72" ref="V138:Y139">H138*$O138/100</f>
        <v>24384.58</v>
      </c>
      <c r="W138" s="4">
        <f t="shared" si="72"/>
        <v>26274.16</v>
      </c>
      <c r="X138" s="4">
        <f t="shared" si="72"/>
        <v>14936.680000000002</v>
      </c>
      <c r="Y138" s="4">
        <f t="shared" si="72"/>
        <v>3779.16</v>
      </c>
      <c r="Z138" s="4"/>
      <c r="AA138" s="4">
        <f>M138*$O138/100</f>
        <v>539.8799999999949</v>
      </c>
      <c r="AB138" s="4">
        <f>N138*$O138/100</f>
        <v>89440.12</v>
      </c>
      <c r="AC138" s="6">
        <f>O138</f>
        <v>89980</v>
      </c>
      <c r="AE138" s="4">
        <f>X138+Y138</f>
        <v>18715.840000000004</v>
      </c>
    </row>
    <row r="139" spans="3:31" ht="15">
      <c r="C139" s="1"/>
      <c r="D139" s="9">
        <v>7.4</v>
      </c>
      <c r="E139" s="9">
        <v>15.7</v>
      </c>
      <c r="F139" s="11">
        <v>2010</v>
      </c>
      <c r="G139" s="7">
        <f>D139+E139</f>
        <v>23.1</v>
      </c>
      <c r="H139" s="7">
        <v>26.6</v>
      </c>
      <c r="I139" s="7">
        <v>27.9</v>
      </c>
      <c r="J139" s="7">
        <v>17</v>
      </c>
      <c r="K139" s="7">
        <v>4.6</v>
      </c>
      <c r="L139" s="7"/>
      <c r="M139" s="7">
        <v>0.8</v>
      </c>
      <c r="N139" s="7">
        <v>99.2</v>
      </c>
      <c r="O139" s="2">
        <v>89320</v>
      </c>
      <c r="Q139" s="1"/>
      <c r="R139" s="12">
        <f t="shared" si="64"/>
        <v>6609.68</v>
      </c>
      <c r="S139" s="12">
        <f t="shared" si="64"/>
        <v>14023.24</v>
      </c>
      <c r="T139" s="11">
        <v>2010</v>
      </c>
      <c r="U139" s="4">
        <f>G139*$O139/100</f>
        <v>20632.920000000002</v>
      </c>
      <c r="V139" s="4">
        <f t="shared" si="72"/>
        <v>23759.12</v>
      </c>
      <c r="W139" s="4">
        <f t="shared" si="72"/>
        <v>24920.28</v>
      </c>
      <c r="X139" s="4">
        <f t="shared" si="72"/>
        <v>15184.4</v>
      </c>
      <c r="Y139" s="4">
        <f t="shared" si="72"/>
        <v>4108.719999999999</v>
      </c>
      <c r="Z139" s="4"/>
      <c r="AA139" s="4">
        <f>M139*$O139/100</f>
        <v>714.56</v>
      </c>
      <c r="AB139" s="4">
        <f>N139*$O139/100</f>
        <v>88605.44</v>
      </c>
      <c r="AC139" s="6">
        <f>O139</f>
        <v>89320</v>
      </c>
      <c r="AE139" s="4">
        <f>X139+Y139</f>
        <v>19293.12</v>
      </c>
    </row>
    <row r="140" spans="3:31" ht="15">
      <c r="C140" s="1"/>
      <c r="D140" s="10"/>
      <c r="E140" s="10"/>
      <c r="F140" s="11">
        <v>2009</v>
      </c>
      <c r="G140" s="7">
        <v>23</v>
      </c>
      <c r="H140" s="7">
        <v>27.1</v>
      </c>
      <c r="I140" s="7">
        <v>28.4</v>
      </c>
      <c r="J140" s="7">
        <v>16.4</v>
      </c>
      <c r="K140" s="7">
        <v>4.4</v>
      </c>
      <c r="L140" s="7"/>
      <c r="M140" s="7">
        <v>0.7</v>
      </c>
      <c r="N140" s="7">
        <v>99.3</v>
      </c>
      <c r="O140" s="2">
        <v>91815</v>
      </c>
      <c r="Q140" s="1"/>
      <c r="T140" s="11">
        <v>2009</v>
      </c>
      <c r="U140" s="4">
        <f aca="true" t="shared" si="73" ref="U140:U156">G140*$O140/100</f>
        <v>21117.45</v>
      </c>
      <c r="V140" s="4">
        <f t="shared" si="65"/>
        <v>24881.865</v>
      </c>
      <c r="W140" s="4">
        <f t="shared" si="66"/>
        <v>26075.46</v>
      </c>
      <c r="X140" s="4">
        <f t="shared" si="67"/>
        <v>15057.659999999998</v>
      </c>
      <c r="Y140" s="4">
        <f t="shared" si="68"/>
        <v>4039.8600000000006</v>
      </c>
      <c r="Z140" s="4"/>
      <c r="AA140" s="4">
        <f t="shared" si="69"/>
        <v>642.7049999999999</v>
      </c>
      <c r="AB140" s="4">
        <f t="shared" si="70"/>
        <v>91172.295</v>
      </c>
      <c r="AC140" s="6">
        <f aca="true" t="shared" si="74" ref="AC140:AC156">O140</f>
        <v>91815</v>
      </c>
      <c r="AE140" s="4">
        <f t="shared" si="71"/>
        <v>19097.519999999997</v>
      </c>
    </row>
    <row r="141" spans="3:31" ht="15">
      <c r="C141" s="1"/>
      <c r="D141" s="10"/>
      <c r="E141" s="10"/>
      <c r="F141" s="11">
        <v>2008</v>
      </c>
      <c r="G141" s="7">
        <v>22.8</v>
      </c>
      <c r="H141" s="7">
        <v>26.7</v>
      </c>
      <c r="I141" s="7">
        <v>27.7</v>
      </c>
      <c r="J141" s="7">
        <v>16.8</v>
      </c>
      <c r="K141" s="7">
        <v>5.1</v>
      </c>
      <c r="L141" s="7"/>
      <c r="M141" s="7">
        <v>0.9</v>
      </c>
      <c r="N141" s="7">
        <v>99.1</v>
      </c>
      <c r="O141" s="2">
        <v>89111</v>
      </c>
      <c r="Q141" s="1"/>
      <c r="T141" s="11">
        <v>2008</v>
      </c>
      <c r="U141" s="4">
        <f t="shared" si="73"/>
        <v>20317.308</v>
      </c>
      <c r="V141" s="4">
        <f t="shared" si="65"/>
        <v>23792.637</v>
      </c>
      <c r="W141" s="4">
        <f t="shared" si="66"/>
        <v>24683.746999999996</v>
      </c>
      <c r="X141" s="4">
        <f t="shared" si="67"/>
        <v>14970.648000000001</v>
      </c>
      <c r="Y141" s="4">
        <f t="shared" si="68"/>
        <v>4544.661</v>
      </c>
      <c r="Z141" s="4"/>
      <c r="AA141" s="4">
        <f t="shared" si="69"/>
        <v>801.9990000000001</v>
      </c>
      <c r="AB141" s="4">
        <f t="shared" si="70"/>
        <v>88309.00099999999</v>
      </c>
      <c r="AC141" s="6">
        <f t="shared" si="74"/>
        <v>89111</v>
      </c>
      <c r="AE141" s="4">
        <f t="shared" si="71"/>
        <v>19515.309</v>
      </c>
    </row>
    <row r="142" spans="3:31" ht="15">
      <c r="C142" s="1"/>
      <c r="D142" s="10"/>
      <c r="E142" s="10"/>
      <c r="F142" s="11">
        <v>2007</v>
      </c>
      <c r="G142" s="7">
        <v>23.2</v>
      </c>
      <c r="H142" s="7">
        <v>26</v>
      </c>
      <c r="I142" s="7">
        <v>27.3</v>
      </c>
      <c r="J142" s="7">
        <v>17.2</v>
      </c>
      <c r="K142" s="7">
        <v>5.3</v>
      </c>
      <c r="L142" s="7"/>
      <c r="M142" s="7">
        <v>1</v>
      </c>
      <c r="N142" s="7">
        <v>99</v>
      </c>
      <c r="O142" s="2">
        <v>85275</v>
      </c>
      <c r="Q142" s="1"/>
      <c r="T142" s="11">
        <v>2007</v>
      </c>
      <c r="U142" s="4">
        <f t="shared" si="73"/>
        <v>19783.8</v>
      </c>
      <c r="V142" s="4">
        <f t="shared" si="65"/>
        <v>22171.5</v>
      </c>
      <c r="W142" s="4">
        <f t="shared" si="66"/>
        <v>23280.075</v>
      </c>
      <c r="X142" s="4">
        <f t="shared" si="67"/>
        <v>14667.3</v>
      </c>
      <c r="Y142" s="4">
        <f t="shared" si="68"/>
        <v>4519.575</v>
      </c>
      <c r="Z142" s="4"/>
      <c r="AA142" s="4">
        <f t="shared" si="69"/>
        <v>852.75</v>
      </c>
      <c r="AB142" s="4">
        <f t="shared" si="70"/>
        <v>84422.25</v>
      </c>
      <c r="AC142" s="6">
        <f t="shared" si="74"/>
        <v>85275</v>
      </c>
      <c r="AE142" s="4">
        <f t="shared" si="71"/>
        <v>19186.875</v>
      </c>
    </row>
    <row r="143" spans="3:31" ht="15">
      <c r="C143" s="1"/>
      <c r="D143" s="10"/>
      <c r="E143" s="10"/>
      <c r="F143" s="11">
        <v>2006</v>
      </c>
      <c r="G143" s="7">
        <v>21.9</v>
      </c>
      <c r="H143" s="7">
        <v>25.3</v>
      </c>
      <c r="I143" s="7">
        <v>27.4</v>
      </c>
      <c r="J143" s="7">
        <v>18.2</v>
      </c>
      <c r="K143" s="7">
        <v>6</v>
      </c>
      <c r="L143" s="7"/>
      <c r="M143" s="7">
        <v>1.2</v>
      </c>
      <c r="N143" s="7">
        <v>98.8</v>
      </c>
      <c r="O143" s="2">
        <v>86640</v>
      </c>
      <c r="Q143" s="1"/>
      <c r="T143" s="11">
        <v>2006</v>
      </c>
      <c r="U143" s="4">
        <f t="shared" si="73"/>
        <v>18974.159999999996</v>
      </c>
      <c r="V143" s="4">
        <f t="shared" si="65"/>
        <v>21919.92</v>
      </c>
      <c r="W143" s="4">
        <f t="shared" si="66"/>
        <v>23739.36</v>
      </c>
      <c r="X143" s="4">
        <f t="shared" si="67"/>
        <v>15768.48</v>
      </c>
      <c r="Y143" s="4">
        <f t="shared" si="68"/>
        <v>5198.4</v>
      </c>
      <c r="Z143" s="4"/>
      <c r="AA143" s="4">
        <f t="shared" si="69"/>
        <v>1039.68</v>
      </c>
      <c r="AB143" s="4">
        <f t="shared" si="70"/>
        <v>85600.32</v>
      </c>
      <c r="AC143" s="6">
        <f t="shared" si="74"/>
        <v>86640</v>
      </c>
      <c r="AE143" s="4">
        <f t="shared" si="71"/>
        <v>20966.879999999997</v>
      </c>
    </row>
    <row r="144" spans="3:31" ht="15">
      <c r="C144" s="1"/>
      <c r="D144" s="10"/>
      <c r="E144" s="10"/>
      <c r="F144" s="11">
        <v>2005</v>
      </c>
      <c r="G144" s="7">
        <v>20.7</v>
      </c>
      <c r="H144" s="7">
        <v>24.5</v>
      </c>
      <c r="I144" s="7">
        <v>27.4</v>
      </c>
      <c r="J144" s="7">
        <v>19.1</v>
      </c>
      <c r="K144" s="7">
        <v>6.9</v>
      </c>
      <c r="L144" s="7"/>
      <c r="M144" s="7">
        <v>1.4</v>
      </c>
      <c r="N144" s="7">
        <v>98.6</v>
      </c>
      <c r="O144" s="2">
        <v>85858</v>
      </c>
      <c r="Q144" s="1"/>
      <c r="T144" s="11">
        <v>2005</v>
      </c>
      <c r="U144" s="4">
        <f t="shared" si="73"/>
        <v>17772.606</v>
      </c>
      <c r="V144" s="4">
        <f t="shared" si="65"/>
        <v>21035.21</v>
      </c>
      <c r="W144" s="4">
        <f t="shared" si="66"/>
        <v>23525.091999999997</v>
      </c>
      <c r="X144" s="4">
        <f t="shared" si="67"/>
        <v>16398.878</v>
      </c>
      <c r="Y144" s="4">
        <f t="shared" si="68"/>
        <v>5924.202000000001</v>
      </c>
      <c r="Z144" s="4"/>
      <c r="AA144" s="4">
        <f t="shared" si="69"/>
        <v>1202.012</v>
      </c>
      <c r="AB144" s="4">
        <f t="shared" si="70"/>
        <v>84655.98799999998</v>
      </c>
      <c r="AC144" s="6">
        <f t="shared" si="74"/>
        <v>85858</v>
      </c>
      <c r="AE144" s="4">
        <f t="shared" si="71"/>
        <v>22323.08</v>
      </c>
    </row>
    <row r="145" spans="3:31" ht="15">
      <c r="C145" s="1"/>
      <c r="D145" s="10"/>
      <c r="E145" s="10"/>
      <c r="F145" s="11">
        <v>2004</v>
      </c>
      <c r="G145" s="7">
        <v>20.6</v>
      </c>
      <c r="H145" s="7">
        <v>23.7</v>
      </c>
      <c r="I145" s="7">
        <v>27.1</v>
      </c>
      <c r="J145" s="7">
        <v>19.6</v>
      </c>
      <c r="K145" s="7">
        <v>7.4</v>
      </c>
      <c r="L145" s="7"/>
      <c r="M145" s="7">
        <v>1.6</v>
      </c>
      <c r="N145" s="7">
        <v>98.4</v>
      </c>
      <c r="O145" s="2">
        <v>81649</v>
      </c>
      <c r="Q145" s="1"/>
      <c r="T145" s="11">
        <v>2004</v>
      </c>
      <c r="U145" s="4">
        <f t="shared" si="73"/>
        <v>16819.694000000003</v>
      </c>
      <c r="V145" s="4">
        <f t="shared" si="65"/>
        <v>19350.813000000002</v>
      </c>
      <c r="W145" s="4">
        <f t="shared" si="66"/>
        <v>22126.879</v>
      </c>
      <c r="X145" s="4">
        <f t="shared" si="67"/>
        <v>16003.204000000002</v>
      </c>
      <c r="Y145" s="4">
        <f t="shared" si="68"/>
        <v>6042.026</v>
      </c>
      <c r="Z145" s="4"/>
      <c r="AA145" s="4">
        <f t="shared" si="69"/>
        <v>1306.384</v>
      </c>
      <c r="AB145" s="4">
        <f t="shared" si="70"/>
        <v>80342.61600000001</v>
      </c>
      <c r="AC145" s="6">
        <f t="shared" si="74"/>
        <v>81649</v>
      </c>
      <c r="AE145" s="4">
        <f t="shared" si="71"/>
        <v>22045.230000000003</v>
      </c>
    </row>
    <row r="146" spans="3:31" ht="15">
      <c r="C146" s="1"/>
      <c r="D146" s="10"/>
      <c r="E146" s="10"/>
      <c r="F146" s="11">
        <v>2003</v>
      </c>
      <c r="G146" s="7">
        <v>20</v>
      </c>
      <c r="H146" s="7">
        <v>24.5</v>
      </c>
      <c r="I146" s="7">
        <v>27.3</v>
      </c>
      <c r="J146" s="7">
        <v>19.5</v>
      </c>
      <c r="K146" s="7">
        <v>7.1</v>
      </c>
      <c r="L146" s="7"/>
      <c r="M146" s="7">
        <v>1.6</v>
      </c>
      <c r="N146" s="7">
        <v>98.4</v>
      </c>
      <c r="O146" s="2">
        <v>78476</v>
      </c>
      <c r="Q146" s="1"/>
      <c r="T146" s="11">
        <v>2003</v>
      </c>
      <c r="U146" s="4">
        <f t="shared" si="73"/>
        <v>15695.2</v>
      </c>
      <c r="V146" s="4">
        <f t="shared" si="65"/>
        <v>19226.62</v>
      </c>
      <c r="W146" s="4">
        <f t="shared" si="66"/>
        <v>21423.948000000004</v>
      </c>
      <c r="X146" s="4">
        <f t="shared" si="67"/>
        <v>15302.82</v>
      </c>
      <c r="Y146" s="4">
        <f t="shared" si="68"/>
        <v>5571.795999999999</v>
      </c>
      <c r="Z146" s="4"/>
      <c r="AA146" s="4">
        <f t="shared" si="69"/>
        <v>1255.616</v>
      </c>
      <c r="AB146" s="4">
        <f t="shared" si="70"/>
        <v>77220.384</v>
      </c>
      <c r="AC146" s="6">
        <f t="shared" si="74"/>
        <v>78476</v>
      </c>
      <c r="AE146" s="4">
        <f t="shared" si="71"/>
        <v>20874.615999999998</v>
      </c>
    </row>
    <row r="147" spans="3:31" ht="15">
      <c r="C147" s="1"/>
      <c r="D147" s="10"/>
      <c r="E147" s="10"/>
      <c r="F147" s="11">
        <v>2002</v>
      </c>
      <c r="G147" s="7">
        <v>18.9</v>
      </c>
      <c r="H147" s="7">
        <v>24.3</v>
      </c>
      <c r="I147" s="7">
        <v>27.2</v>
      </c>
      <c r="J147" s="7">
        <v>19.9</v>
      </c>
      <c r="K147" s="7">
        <v>7.8</v>
      </c>
      <c r="L147" s="7"/>
      <c r="M147" s="7">
        <v>1.9</v>
      </c>
      <c r="N147" s="7">
        <v>98.1</v>
      </c>
      <c r="O147" s="2">
        <v>72196</v>
      </c>
      <c r="Q147" s="1"/>
      <c r="T147" s="11">
        <v>2002</v>
      </c>
      <c r="U147" s="4">
        <f t="shared" si="73"/>
        <v>13645.044</v>
      </c>
      <c r="V147" s="4">
        <f t="shared" si="65"/>
        <v>17543.628</v>
      </c>
      <c r="W147" s="4">
        <f t="shared" si="66"/>
        <v>19637.311999999998</v>
      </c>
      <c r="X147" s="4">
        <f t="shared" si="67"/>
        <v>14367.003999999999</v>
      </c>
      <c r="Y147" s="4">
        <f t="shared" si="68"/>
        <v>5631.288</v>
      </c>
      <c r="Z147" s="4"/>
      <c r="AA147" s="4">
        <f t="shared" si="69"/>
        <v>1371.724</v>
      </c>
      <c r="AB147" s="4">
        <f t="shared" si="70"/>
        <v>70824.276</v>
      </c>
      <c r="AC147" s="6">
        <f t="shared" si="74"/>
        <v>72196</v>
      </c>
      <c r="AE147" s="4">
        <f>X147+Y147</f>
        <v>19998.291999999998</v>
      </c>
    </row>
    <row r="148" spans="3:29" ht="15">
      <c r="C148" s="1"/>
      <c r="D148" s="10"/>
      <c r="E148" s="10"/>
      <c r="F148" s="11">
        <v>2001</v>
      </c>
      <c r="G148" s="7">
        <v>16.5</v>
      </c>
      <c r="H148" s="7">
        <v>19.8</v>
      </c>
      <c r="I148" s="7">
        <v>24.5</v>
      </c>
      <c r="J148" s="7">
        <v>20.9</v>
      </c>
      <c r="K148" s="7">
        <v>12.1</v>
      </c>
      <c r="L148" s="7">
        <v>4.5</v>
      </c>
      <c r="M148" s="7">
        <v>1.7</v>
      </c>
      <c r="N148" s="7">
        <v>93.8</v>
      </c>
      <c r="O148" s="2">
        <v>76808</v>
      </c>
      <c r="Q148" s="1"/>
      <c r="T148" s="11">
        <v>2001</v>
      </c>
      <c r="U148" s="4">
        <f t="shared" si="73"/>
        <v>12673.32</v>
      </c>
      <c r="V148" s="4">
        <f t="shared" si="65"/>
        <v>15207.984000000002</v>
      </c>
      <c r="W148" s="4">
        <f t="shared" si="66"/>
        <v>18817.96</v>
      </c>
      <c r="X148" s="4">
        <f t="shared" si="67"/>
        <v>16052.872</v>
      </c>
      <c r="Y148" s="4">
        <f t="shared" si="68"/>
        <v>9293.768</v>
      </c>
      <c r="Z148" s="4">
        <f aca="true" t="shared" si="75" ref="Z148:Z156">L148*$O148/100</f>
        <v>3456.36</v>
      </c>
      <c r="AA148" s="4">
        <f t="shared" si="69"/>
        <v>1305.7359999999999</v>
      </c>
      <c r="AB148" s="4">
        <f t="shared" si="70"/>
        <v>72045.904</v>
      </c>
      <c r="AC148" s="6">
        <f t="shared" si="74"/>
        <v>76808</v>
      </c>
    </row>
    <row r="149" spans="3:29" ht="15">
      <c r="C149" s="1"/>
      <c r="D149" s="10"/>
      <c r="E149" s="10"/>
      <c r="F149" s="11">
        <v>2000</v>
      </c>
      <c r="G149" s="7">
        <v>15.6</v>
      </c>
      <c r="H149" s="7">
        <v>19.5</v>
      </c>
      <c r="I149" s="7">
        <v>24</v>
      </c>
      <c r="J149" s="7">
        <v>21.1</v>
      </c>
      <c r="K149" s="7">
        <v>12.8</v>
      </c>
      <c r="L149" s="7">
        <v>4.9</v>
      </c>
      <c r="M149" s="7">
        <v>2.1</v>
      </c>
      <c r="N149" s="7">
        <v>93</v>
      </c>
      <c r="O149" s="2">
        <v>86428</v>
      </c>
      <c r="Q149" s="1"/>
      <c r="T149" s="11">
        <v>2000</v>
      </c>
      <c r="U149" s="4">
        <f t="shared" si="73"/>
        <v>13482.768</v>
      </c>
      <c r="V149" s="4">
        <f t="shared" si="65"/>
        <v>16853.46</v>
      </c>
      <c r="W149" s="4">
        <f t="shared" si="66"/>
        <v>20742.72</v>
      </c>
      <c r="X149" s="4">
        <f t="shared" si="67"/>
        <v>18236.308</v>
      </c>
      <c r="Y149" s="4">
        <f t="shared" si="68"/>
        <v>11062.784000000001</v>
      </c>
      <c r="Z149" s="4">
        <f t="shared" si="75"/>
        <v>4234.972</v>
      </c>
      <c r="AA149" s="4">
        <f t="shared" si="69"/>
        <v>1814.9880000000003</v>
      </c>
      <c r="AB149" s="4">
        <f t="shared" si="70"/>
        <v>80378.04</v>
      </c>
      <c r="AC149" s="6">
        <f t="shared" si="74"/>
        <v>86428</v>
      </c>
    </row>
    <row r="150" spans="3:29" ht="15">
      <c r="C150" s="1"/>
      <c r="D150" s="10"/>
      <c r="E150" s="10"/>
      <c r="F150" s="11">
        <v>1999</v>
      </c>
      <c r="G150" s="7">
        <v>15.2</v>
      </c>
      <c r="H150" s="7">
        <v>19.2</v>
      </c>
      <c r="I150" s="7">
        <v>23.8</v>
      </c>
      <c r="J150" s="7">
        <v>21.1</v>
      </c>
      <c r="K150" s="7">
        <v>13.4</v>
      </c>
      <c r="L150" s="7">
        <v>5.2</v>
      </c>
      <c r="M150" s="7">
        <v>2.1</v>
      </c>
      <c r="N150" s="7">
        <v>92.7</v>
      </c>
      <c r="O150" s="2">
        <v>90340</v>
      </c>
      <c r="Q150" s="1"/>
      <c r="T150" s="11">
        <v>1999</v>
      </c>
      <c r="U150" s="4">
        <f t="shared" si="73"/>
        <v>13731.68</v>
      </c>
      <c r="V150" s="4">
        <f t="shared" si="65"/>
        <v>17345.28</v>
      </c>
      <c r="W150" s="4">
        <f t="shared" si="66"/>
        <v>21500.92</v>
      </c>
      <c r="X150" s="4">
        <f t="shared" si="67"/>
        <v>19061.74</v>
      </c>
      <c r="Y150" s="4">
        <f t="shared" si="68"/>
        <v>12105.56</v>
      </c>
      <c r="Z150" s="4">
        <f t="shared" si="75"/>
        <v>4697.68</v>
      </c>
      <c r="AA150" s="4">
        <f t="shared" si="69"/>
        <v>1897.14</v>
      </c>
      <c r="AB150" s="4">
        <f t="shared" si="70"/>
        <v>83745.18</v>
      </c>
      <c r="AC150" s="6">
        <f t="shared" si="74"/>
        <v>90340</v>
      </c>
    </row>
    <row r="151" spans="3:29" ht="15">
      <c r="C151" s="1"/>
      <c r="D151" s="10"/>
      <c r="E151" s="10"/>
      <c r="F151" s="11">
        <v>1998</v>
      </c>
      <c r="G151" s="7">
        <v>14.9</v>
      </c>
      <c r="H151" s="7">
        <v>19.1</v>
      </c>
      <c r="I151" s="7">
        <v>22.9</v>
      </c>
      <c r="J151" s="7">
        <v>21.3</v>
      </c>
      <c r="K151" s="7">
        <v>13.7</v>
      </c>
      <c r="L151" s="7">
        <v>5.6</v>
      </c>
      <c r="M151" s="7">
        <v>2.5</v>
      </c>
      <c r="N151" s="7">
        <v>91.9</v>
      </c>
      <c r="O151" s="2">
        <v>94099</v>
      </c>
      <c r="Q151" s="1"/>
      <c r="T151" s="11">
        <v>1998</v>
      </c>
      <c r="U151" s="4">
        <f t="shared" si="73"/>
        <v>14020.751</v>
      </c>
      <c r="V151" s="4">
        <f t="shared" si="65"/>
        <v>17972.909</v>
      </c>
      <c r="W151" s="4">
        <f t="shared" si="66"/>
        <v>21548.671000000002</v>
      </c>
      <c r="X151" s="4">
        <f t="shared" si="67"/>
        <v>20043.087</v>
      </c>
      <c r="Y151" s="4">
        <f t="shared" si="68"/>
        <v>12891.563</v>
      </c>
      <c r="Z151" s="4">
        <f t="shared" si="75"/>
        <v>5269.544</v>
      </c>
      <c r="AA151" s="4">
        <f t="shared" si="69"/>
        <v>2352.475</v>
      </c>
      <c r="AB151" s="4">
        <f t="shared" si="70"/>
        <v>86476.981</v>
      </c>
      <c r="AC151" s="6">
        <f t="shared" si="74"/>
        <v>94099</v>
      </c>
    </row>
    <row r="152" spans="3:29" ht="15">
      <c r="C152" s="1"/>
      <c r="D152" s="10"/>
      <c r="E152" s="10"/>
      <c r="F152" s="11">
        <v>1997</v>
      </c>
      <c r="G152" s="7">
        <v>14.3</v>
      </c>
      <c r="H152" s="7">
        <v>18.9</v>
      </c>
      <c r="I152" s="7">
        <v>22.7</v>
      </c>
      <c r="J152" s="7">
        <v>21.6</v>
      </c>
      <c r="K152" s="7">
        <v>14.5</v>
      </c>
      <c r="L152" s="7">
        <v>5.6</v>
      </c>
      <c r="M152" s="7">
        <v>2.4</v>
      </c>
      <c r="N152" s="7">
        <v>92</v>
      </c>
      <c r="O152" s="2">
        <v>93546</v>
      </c>
      <c r="Q152" s="1"/>
      <c r="T152" s="11">
        <v>1997</v>
      </c>
      <c r="U152" s="4">
        <f t="shared" si="73"/>
        <v>13377.078000000001</v>
      </c>
      <c r="V152" s="4">
        <f t="shared" si="65"/>
        <v>17680.194</v>
      </c>
      <c r="W152" s="4">
        <f t="shared" si="66"/>
        <v>21234.941999999995</v>
      </c>
      <c r="X152" s="4">
        <f t="shared" si="67"/>
        <v>20205.936</v>
      </c>
      <c r="Y152" s="4">
        <f t="shared" si="68"/>
        <v>13564.17</v>
      </c>
      <c r="Z152" s="4">
        <f t="shared" si="75"/>
        <v>5238.576</v>
      </c>
      <c r="AA152" s="4">
        <f t="shared" si="69"/>
        <v>2245.104</v>
      </c>
      <c r="AB152" s="4">
        <f t="shared" si="70"/>
        <v>86062.32</v>
      </c>
      <c r="AC152" s="6">
        <f t="shared" si="74"/>
        <v>93546</v>
      </c>
    </row>
    <row r="153" spans="3:29" ht="15">
      <c r="C153" s="1"/>
      <c r="D153" s="10"/>
      <c r="E153" s="10"/>
      <c r="F153" s="11">
        <v>1996</v>
      </c>
      <c r="G153" s="7">
        <v>14.5</v>
      </c>
      <c r="H153" s="7">
        <v>19.4</v>
      </c>
      <c r="I153" s="7">
        <v>21.8</v>
      </c>
      <c r="J153" s="7">
        <v>21.1</v>
      </c>
      <c r="K153" s="7">
        <v>14.3</v>
      </c>
      <c r="L153" s="7">
        <v>6.2</v>
      </c>
      <c r="M153" s="7">
        <v>2.7</v>
      </c>
      <c r="N153" s="7">
        <v>91.1</v>
      </c>
      <c r="O153" s="2">
        <v>86627</v>
      </c>
      <c r="Q153" s="1"/>
      <c r="T153" s="11">
        <v>1996</v>
      </c>
      <c r="U153" s="4">
        <f t="shared" si="73"/>
        <v>12560.915</v>
      </c>
      <c r="V153" s="4">
        <f t="shared" si="65"/>
        <v>16805.638</v>
      </c>
      <c r="W153" s="4">
        <f t="shared" si="66"/>
        <v>18884.686</v>
      </c>
      <c r="X153" s="4">
        <f t="shared" si="67"/>
        <v>18278.297000000002</v>
      </c>
      <c r="Y153" s="4">
        <f t="shared" si="68"/>
        <v>12387.661</v>
      </c>
      <c r="Z153" s="4">
        <f t="shared" si="75"/>
        <v>5370.874</v>
      </c>
      <c r="AA153" s="4">
        <f t="shared" si="69"/>
        <v>2338.929</v>
      </c>
      <c r="AB153" s="4">
        <f t="shared" si="70"/>
        <v>78917.19699999999</v>
      </c>
      <c r="AC153" s="6">
        <f t="shared" si="74"/>
        <v>86627</v>
      </c>
    </row>
    <row r="154" spans="3:29" ht="15">
      <c r="C154" s="1"/>
      <c r="D154" s="10"/>
      <c r="E154" s="10"/>
      <c r="F154" s="11">
        <v>1995</v>
      </c>
      <c r="G154" s="7">
        <v>14.1</v>
      </c>
      <c r="H154" s="7">
        <v>19</v>
      </c>
      <c r="I154" s="7">
        <v>21.8</v>
      </c>
      <c r="J154" s="7">
        <v>20.4</v>
      </c>
      <c r="K154" s="7">
        <v>14.7</v>
      </c>
      <c r="L154" s="7">
        <v>6.5</v>
      </c>
      <c r="M154" s="7">
        <v>3.5</v>
      </c>
      <c r="N154" s="7">
        <v>90</v>
      </c>
      <c r="O154" s="2">
        <v>86467</v>
      </c>
      <c r="Q154" s="1"/>
      <c r="T154" s="11">
        <v>1995</v>
      </c>
      <c r="U154" s="4">
        <f t="shared" si="73"/>
        <v>12191.847</v>
      </c>
      <c r="V154" s="4">
        <f t="shared" si="65"/>
        <v>16428.73</v>
      </c>
      <c r="W154" s="4">
        <f t="shared" si="66"/>
        <v>18849.806</v>
      </c>
      <c r="X154" s="4">
        <f t="shared" si="67"/>
        <v>17639.267999999996</v>
      </c>
      <c r="Y154" s="4">
        <f t="shared" si="68"/>
        <v>12710.649</v>
      </c>
      <c r="Z154" s="4">
        <f t="shared" si="75"/>
        <v>5620.355</v>
      </c>
      <c r="AA154" s="4">
        <f t="shared" si="69"/>
        <v>3026.345</v>
      </c>
      <c r="AB154" s="4">
        <f t="shared" si="70"/>
        <v>77820.3</v>
      </c>
      <c r="AC154" s="6">
        <f t="shared" si="74"/>
        <v>86467</v>
      </c>
    </row>
    <row r="155" spans="3:29" ht="15">
      <c r="C155" s="1"/>
      <c r="D155" s="10"/>
      <c r="E155" s="10"/>
      <c r="F155" s="11">
        <v>1994</v>
      </c>
      <c r="G155" s="7">
        <v>13.5</v>
      </c>
      <c r="H155" s="7">
        <v>19</v>
      </c>
      <c r="I155" s="7">
        <v>21.6</v>
      </c>
      <c r="J155" s="7">
        <v>20.8</v>
      </c>
      <c r="K155" s="7">
        <v>14.6</v>
      </c>
      <c r="L155" s="7">
        <v>6.8</v>
      </c>
      <c r="M155" s="7">
        <v>3.6</v>
      </c>
      <c r="N155" s="7">
        <v>89.5</v>
      </c>
      <c r="O155" s="2">
        <v>88214</v>
      </c>
      <c r="Q155" s="1"/>
      <c r="T155" s="11">
        <v>1994</v>
      </c>
      <c r="U155" s="4">
        <f t="shared" si="73"/>
        <v>11908.89</v>
      </c>
      <c r="V155" s="4">
        <f t="shared" si="65"/>
        <v>16760.66</v>
      </c>
      <c r="W155" s="4">
        <f t="shared" si="66"/>
        <v>19054.224000000002</v>
      </c>
      <c r="X155" s="4">
        <f t="shared" si="67"/>
        <v>18348.512</v>
      </c>
      <c r="Y155" s="4">
        <f t="shared" si="68"/>
        <v>12879.243999999999</v>
      </c>
      <c r="Z155" s="4">
        <f t="shared" si="75"/>
        <v>5998.552</v>
      </c>
      <c r="AA155" s="4">
        <f t="shared" si="69"/>
        <v>3175.704</v>
      </c>
      <c r="AB155" s="4">
        <f t="shared" si="70"/>
        <v>78951.53</v>
      </c>
      <c r="AC155" s="6">
        <f t="shared" si="74"/>
        <v>88214</v>
      </c>
    </row>
    <row r="156" spans="3:29" ht="15">
      <c r="C156" s="1"/>
      <c r="D156" s="10"/>
      <c r="E156" s="10"/>
      <c r="F156" s="11">
        <v>1993</v>
      </c>
      <c r="G156" s="7">
        <v>12.9</v>
      </c>
      <c r="H156" s="7">
        <v>18.1</v>
      </c>
      <c r="I156" s="7">
        <v>20.3</v>
      </c>
      <c r="J156" s="7">
        <v>20.9</v>
      </c>
      <c r="K156" s="7">
        <v>15.3</v>
      </c>
      <c r="L156" s="7">
        <v>7.5</v>
      </c>
      <c r="M156" s="7">
        <v>4.9</v>
      </c>
      <c r="N156" s="7">
        <v>87.5</v>
      </c>
      <c r="O156" s="2">
        <v>89238</v>
      </c>
      <c r="Q156" s="1"/>
      <c r="T156" s="11">
        <v>1993</v>
      </c>
      <c r="U156" s="4">
        <f t="shared" si="73"/>
        <v>11511.702</v>
      </c>
      <c r="V156" s="4">
        <f t="shared" si="65"/>
        <v>16152.078000000001</v>
      </c>
      <c r="W156" s="4">
        <f t="shared" si="66"/>
        <v>18115.314000000002</v>
      </c>
      <c r="X156" s="4">
        <f t="shared" si="67"/>
        <v>18650.742</v>
      </c>
      <c r="Y156" s="4">
        <f t="shared" si="68"/>
        <v>13653.414</v>
      </c>
      <c r="Z156" s="4">
        <f t="shared" si="75"/>
        <v>6692.85</v>
      </c>
      <c r="AA156" s="4">
        <f t="shared" si="69"/>
        <v>4372.662</v>
      </c>
      <c r="AB156" s="4">
        <f t="shared" si="70"/>
        <v>78083.25</v>
      </c>
      <c r="AC156" s="6">
        <f t="shared" si="74"/>
        <v>89238</v>
      </c>
    </row>
    <row r="159" spans="3:29" ht="15">
      <c r="C159" s="1"/>
      <c r="D159" s="9" t="s">
        <v>0</v>
      </c>
      <c r="E159" s="9" t="s">
        <v>1</v>
      </c>
      <c r="G159" s="2" t="s">
        <v>1</v>
      </c>
      <c r="H159" s="2" t="s">
        <v>2</v>
      </c>
      <c r="I159" s="2" t="s">
        <v>3</v>
      </c>
      <c r="J159" s="2" t="s">
        <v>4</v>
      </c>
      <c r="K159" s="2" t="s">
        <v>5</v>
      </c>
      <c r="L159" s="2" t="s">
        <v>6</v>
      </c>
      <c r="M159" s="2" t="s">
        <v>7</v>
      </c>
      <c r="N159" s="2" t="s">
        <v>8</v>
      </c>
      <c r="Q159" s="1"/>
      <c r="R159" s="9" t="s">
        <v>0</v>
      </c>
      <c r="S159" s="9" t="s">
        <v>1</v>
      </c>
      <c r="U159" s="2" t="s">
        <v>18</v>
      </c>
      <c r="V159" s="2" t="s">
        <v>2</v>
      </c>
      <c r="W159" s="2" t="s">
        <v>3</v>
      </c>
      <c r="X159" s="2" t="s">
        <v>4</v>
      </c>
      <c r="Y159" s="2" t="s">
        <v>5</v>
      </c>
      <c r="Z159" s="2" t="s">
        <v>6</v>
      </c>
      <c r="AA159" s="2" t="s">
        <v>7</v>
      </c>
      <c r="AB159" s="2" t="s">
        <v>8</v>
      </c>
      <c r="AC159" s="2" t="s">
        <v>15</v>
      </c>
    </row>
    <row r="160" spans="3:19" ht="15">
      <c r="C160" s="1" t="s">
        <v>21</v>
      </c>
      <c r="D160" s="9"/>
      <c r="E160" s="9"/>
      <c r="Q160" s="1" t="s">
        <v>21</v>
      </c>
      <c r="R160" s="9"/>
      <c r="S160" s="9"/>
    </row>
    <row r="161" spans="3:31" ht="15">
      <c r="C161" s="1"/>
      <c r="D161" s="9">
        <v>6.9</v>
      </c>
      <c r="E161" s="9">
        <v>19.6</v>
      </c>
      <c r="F161" s="11">
        <v>2012</v>
      </c>
      <c r="G161" s="7">
        <f>D161+E161</f>
        <v>26.5</v>
      </c>
      <c r="H161" s="7">
        <v>29.8</v>
      </c>
      <c r="I161" s="7">
        <v>25.7</v>
      </c>
      <c r="J161" s="7">
        <v>13.2</v>
      </c>
      <c r="K161" s="7">
        <v>4</v>
      </c>
      <c r="L161" s="7"/>
      <c r="M161" s="7">
        <v>0.7999999999999972</v>
      </c>
      <c r="N161" s="7">
        <f>SUM(G161:K161)</f>
        <v>99.2</v>
      </c>
      <c r="O161" s="2">
        <v>51652</v>
      </c>
      <c r="Q161" s="1"/>
      <c r="R161" s="12">
        <f aca="true" t="shared" si="76" ref="R161:S163">D161*$O161/100</f>
        <v>3563.9880000000003</v>
      </c>
      <c r="S161" s="12">
        <f t="shared" si="76"/>
        <v>10123.792000000001</v>
      </c>
      <c r="T161" s="11">
        <v>2012</v>
      </c>
      <c r="U161" s="4">
        <f>G161*$O161/100</f>
        <v>13687.78</v>
      </c>
      <c r="V161" s="4">
        <f aca="true" t="shared" si="77" ref="V161:V180">H161*$O161/100</f>
        <v>15392.296</v>
      </c>
      <c r="W161" s="4">
        <f aca="true" t="shared" si="78" ref="W161:W180">I161*$O161/100</f>
        <v>13274.563999999998</v>
      </c>
      <c r="X161" s="4">
        <f aca="true" t="shared" si="79" ref="X161:X180">J161*$O161/100</f>
        <v>6818.063999999999</v>
      </c>
      <c r="Y161" s="4">
        <f aca="true" t="shared" si="80" ref="Y161:Y180">K161*$O161/100</f>
        <v>2066.08</v>
      </c>
      <c r="Z161" s="4"/>
      <c r="AA161" s="4">
        <f aca="true" t="shared" si="81" ref="AA161:AA180">M161*$O161/100</f>
        <v>413.21599999999853</v>
      </c>
      <c r="AB161" s="4">
        <f aca="true" t="shared" si="82" ref="AB161:AB180">N161*$O161/100</f>
        <v>51238.78400000001</v>
      </c>
      <c r="AC161" s="6">
        <f>O161</f>
        <v>51652</v>
      </c>
      <c r="AE161" s="4">
        <f aca="true" t="shared" si="83" ref="AE161:AE170">X161+Y161</f>
        <v>8884.144</v>
      </c>
    </row>
    <row r="162" spans="3:31" ht="15">
      <c r="C162" s="1"/>
      <c r="D162" s="9">
        <v>7.2</v>
      </c>
      <c r="E162" s="9">
        <v>20.2</v>
      </c>
      <c r="F162" s="11">
        <v>2011</v>
      </c>
      <c r="G162" s="7">
        <f>D162+E162</f>
        <v>27.4</v>
      </c>
      <c r="H162" s="7">
        <v>28.9</v>
      </c>
      <c r="I162" s="7">
        <v>25.2</v>
      </c>
      <c r="J162" s="7">
        <v>13.4</v>
      </c>
      <c r="K162" s="7">
        <v>4.099999999999994</v>
      </c>
      <c r="L162" s="7"/>
      <c r="M162" s="7">
        <v>1</v>
      </c>
      <c r="N162" s="7">
        <f>SUM(G162:K162)</f>
        <v>99</v>
      </c>
      <c r="O162" s="2">
        <v>50897</v>
      </c>
      <c r="Q162" s="1"/>
      <c r="R162" s="12">
        <f t="shared" si="76"/>
        <v>3664.5840000000003</v>
      </c>
      <c r="S162" s="12">
        <f t="shared" si="76"/>
        <v>10281.194</v>
      </c>
      <c r="T162" s="11">
        <v>2011</v>
      </c>
      <c r="U162" s="4">
        <f>G162*$O162/100</f>
        <v>13945.777999999998</v>
      </c>
      <c r="V162" s="4">
        <f aca="true" t="shared" si="84" ref="V162:Y163">H162*$O162/100</f>
        <v>14709.232999999998</v>
      </c>
      <c r="W162" s="4">
        <f t="shared" si="84"/>
        <v>12826.044</v>
      </c>
      <c r="X162" s="4">
        <f t="shared" si="84"/>
        <v>6820.198</v>
      </c>
      <c r="Y162" s="4">
        <f t="shared" si="84"/>
        <v>2086.7769999999973</v>
      </c>
      <c r="Z162" s="4"/>
      <c r="AA162" s="4">
        <f>M162*$O162/100</f>
        <v>508.97</v>
      </c>
      <c r="AB162" s="4">
        <f>N162*$O162/100</f>
        <v>50388.03</v>
      </c>
      <c r="AC162" s="6">
        <f>O162</f>
        <v>50897</v>
      </c>
      <c r="AE162" s="4">
        <f>X162+Y162</f>
        <v>8906.974999999999</v>
      </c>
    </row>
    <row r="163" spans="3:31" ht="15">
      <c r="C163" s="1"/>
      <c r="D163" s="9">
        <v>7</v>
      </c>
      <c r="E163" s="9">
        <v>20.7</v>
      </c>
      <c r="F163" s="11">
        <v>2010</v>
      </c>
      <c r="G163" s="7">
        <f>D163+E163</f>
        <v>27.7</v>
      </c>
      <c r="H163" s="7">
        <v>28.5</v>
      </c>
      <c r="I163" s="7">
        <v>24.2</v>
      </c>
      <c r="J163" s="7">
        <v>14</v>
      </c>
      <c r="K163" s="7">
        <v>4.6</v>
      </c>
      <c r="L163" s="7"/>
      <c r="M163" s="7">
        <v>1</v>
      </c>
      <c r="N163" s="7">
        <v>99</v>
      </c>
      <c r="O163" s="2">
        <v>49222</v>
      </c>
      <c r="Q163" s="1"/>
      <c r="R163" s="12">
        <f t="shared" si="76"/>
        <v>3445.54</v>
      </c>
      <c r="S163" s="12">
        <f t="shared" si="76"/>
        <v>10188.954</v>
      </c>
      <c r="T163" s="11">
        <v>2010</v>
      </c>
      <c r="U163" s="4">
        <f>G163*$O163/100</f>
        <v>13634.493999999999</v>
      </c>
      <c r="V163" s="4">
        <f t="shared" si="84"/>
        <v>14028.27</v>
      </c>
      <c r="W163" s="4">
        <f t="shared" si="84"/>
        <v>11911.723999999998</v>
      </c>
      <c r="X163" s="4">
        <f t="shared" si="84"/>
        <v>6891.08</v>
      </c>
      <c r="Y163" s="4">
        <f t="shared" si="84"/>
        <v>2264.212</v>
      </c>
      <c r="Z163" s="4"/>
      <c r="AA163" s="4">
        <f>M163*$O163/100</f>
        <v>492.22</v>
      </c>
      <c r="AB163" s="4">
        <f>N163*$O163/100</f>
        <v>48729.78</v>
      </c>
      <c r="AC163" s="6">
        <f>O163</f>
        <v>49222</v>
      </c>
      <c r="AE163" s="4">
        <f>X163+Y163</f>
        <v>9155.292</v>
      </c>
    </row>
    <row r="164" spans="3:31" ht="15">
      <c r="C164" s="1"/>
      <c r="D164" s="10"/>
      <c r="E164" s="10"/>
      <c r="F164" s="11">
        <v>2009</v>
      </c>
      <c r="G164" s="7">
        <v>26.2</v>
      </c>
      <c r="H164" s="7">
        <v>29.5</v>
      </c>
      <c r="I164" s="7">
        <v>24.3</v>
      </c>
      <c r="J164" s="7">
        <v>13.9</v>
      </c>
      <c r="K164" s="7">
        <v>5</v>
      </c>
      <c r="L164" s="7"/>
      <c r="M164" s="7">
        <v>1.1</v>
      </c>
      <c r="N164" s="7">
        <v>98.9</v>
      </c>
      <c r="O164" s="2">
        <v>49071</v>
      </c>
      <c r="Q164" s="1"/>
      <c r="T164" s="11">
        <v>2009</v>
      </c>
      <c r="U164" s="4">
        <f aca="true" t="shared" si="85" ref="U164:U180">G164*$O164/100</f>
        <v>12856.601999999999</v>
      </c>
      <c r="V164" s="4">
        <f t="shared" si="77"/>
        <v>14475.945</v>
      </c>
      <c r="W164" s="4">
        <f t="shared" si="78"/>
        <v>11924.253</v>
      </c>
      <c r="X164" s="4">
        <f t="shared" si="79"/>
        <v>6820.869000000001</v>
      </c>
      <c r="Y164" s="4">
        <f t="shared" si="80"/>
        <v>2453.55</v>
      </c>
      <c r="Z164" s="4"/>
      <c r="AA164" s="4">
        <f t="shared" si="81"/>
        <v>539.7810000000001</v>
      </c>
      <c r="AB164" s="4">
        <f t="shared" si="82"/>
        <v>48531.219000000005</v>
      </c>
      <c r="AC164" s="6">
        <f aca="true" t="shared" si="86" ref="AC164:AC180">O164</f>
        <v>49071</v>
      </c>
      <c r="AE164" s="4">
        <f t="shared" si="83"/>
        <v>9274.419000000002</v>
      </c>
    </row>
    <row r="165" spans="3:31" ht="15">
      <c r="C165" s="1"/>
      <c r="D165" s="10"/>
      <c r="E165" s="10"/>
      <c r="F165" s="11">
        <v>2008</v>
      </c>
      <c r="G165" s="7">
        <v>25</v>
      </c>
      <c r="H165" s="7">
        <v>28.7</v>
      </c>
      <c r="I165" s="7">
        <v>24.9</v>
      </c>
      <c r="J165" s="7">
        <v>14.6</v>
      </c>
      <c r="K165" s="7">
        <v>5.5</v>
      </c>
      <c r="L165" s="7"/>
      <c r="M165" s="7">
        <v>1.3</v>
      </c>
      <c r="N165" s="7">
        <v>98.7</v>
      </c>
      <c r="O165" s="2">
        <v>48037</v>
      </c>
      <c r="Q165" s="1"/>
      <c r="T165" s="11">
        <v>2008</v>
      </c>
      <c r="U165" s="4">
        <f t="shared" si="85"/>
        <v>12009.25</v>
      </c>
      <c r="V165" s="4">
        <f t="shared" si="77"/>
        <v>13786.618999999999</v>
      </c>
      <c r="W165" s="4">
        <f t="shared" si="78"/>
        <v>11961.213</v>
      </c>
      <c r="X165" s="4">
        <f t="shared" si="79"/>
        <v>7013.401999999999</v>
      </c>
      <c r="Y165" s="4">
        <f t="shared" si="80"/>
        <v>2642.035</v>
      </c>
      <c r="Z165" s="4"/>
      <c r="AA165" s="4">
        <f t="shared" si="81"/>
        <v>624.481</v>
      </c>
      <c r="AB165" s="4">
        <f t="shared" si="82"/>
        <v>47412.519</v>
      </c>
      <c r="AC165" s="6">
        <f t="shared" si="86"/>
        <v>48037</v>
      </c>
      <c r="AE165" s="4">
        <f t="shared" si="83"/>
        <v>9655.436999999998</v>
      </c>
    </row>
    <row r="166" spans="3:31" ht="15">
      <c r="C166" s="1"/>
      <c r="D166" s="10"/>
      <c r="E166" s="10"/>
      <c r="F166" s="11">
        <v>2007</v>
      </c>
      <c r="G166" s="7">
        <v>25.3</v>
      </c>
      <c r="H166" s="7">
        <v>27.6</v>
      </c>
      <c r="I166" s="7">
        <v>23.9</v>
      </c>
      <c r="J166" s="7">
        <v>15.4</v>
      </c>
      <c r="K166" s="7">
        <v>6.2</v>
      </c>
      <c r="L166" s="7"/>
      <c r="M166" s="7">
        <v>1.6</v>
      </c>
      <c r="N166" s="7">
        <v>98.4</v>
      </c>
      <c r="O166" s="2">
        <v>46474</v>
      </c>
      <c r="Q166" s="1"/>
      <c r="T166" s="11">
        <v>2007</v>
      </c>
      <c r="U166" s="4">
        <f t="shared" si="85"/>
        <v>11757.921999999999</v>
      </c>
      <c r="V166" s="4">
        <f t="shared" si="77"/>
        <v>12826.824</v>
      </c>
      <c r="W166" s="4">
        <f t="shared" si="78"/>
        <v>11107.285999999998</v>
      </c>
      <c r="X166" s="4">
        <f t="shared" si="79"/>
        <v>7156.996</v>
      </c>
      <c r="Y166" s="4">
        <f t="shared" si="80"/>
        <v>2881.388</v>
      </c>
      <c r="Z166" s="4"/>
      <c r="AA166" s="4">
        <f t="shared" si="81"/>
        <v>743.5840000000001</v>
      </c>
      <c r="AB166" s="4">
        <f t="shared" si="82"/>
        <v>45730.416000000005</v>
      </c>
      <c r="AC166" s="6">
        <f t="shared" si="86"/>
        <v>46474</v>
      </c>
      <c r="AE166" s="4">
        <f t="shared" si="83"/>
        <v>10038.384</v>
      </c>
    </row>
    <row r="167" spans="3:31" ht="15">
      <c r="C167" s="1"/>
      <c r="D167" s="10"/>
      <c r="E167" s="10"/>
      <c r="F167" s="11">
        <v>2006</v>
      </c>
      <c r="G167" s="7">
        <v>24.6</v>
      </c>
      <c r="H167" s="7">
        <v>26.8</v>
      </c>
      <c r="I167" s="7">
        <v>24.2</v>
      </c>
      <c r="J167" s="7">
        <v>15.6</v>
      </c>
      <c r="K167" s="7">
        <v>6.8</v>
      </c>
      <c r="L167" s="7"/>
      <c r="M167" s="7">
        <v>2</v>
      </c>
      <c r="N167" s="7">
        <v>98</v>
      </c>
      <c r="O167" s="2">
        <v>46944</v>
      </c>
      <c r="Q167" s="1"/>
      <c r="T167" s="11">
        <v>2006</v>
      </c>
      <c r="U167" s="4">
        <f t="shared" si="85"/>
        <v>11548.224000000002</v>
      </c>
      <c r="V167" s="4">
        <f t="shared" si="77"/>
        <v>12580.992</v>
      </c>
      <c r="W167" s="4">
        <f t="shared" si="78"/>
        <v>11360.448</v>
      </c>
      <c r="X167" s="4">
        <f t="shared" si="79"/>
        <v>7323.264</v>
      </c>
      <c r="Y167" s="4">
        <f t="shared" si="80"/>
        <v>3192.192</v>
      </c>
      <c r="Z167" s="4"/>
      <c r="AA167" s="4">
        <f t="shared" si="81"/>
        <v>938.88</v>
      </c>
      <c r="AB167" s="4">
        <f t="shared" si="82"/>
        <v>46005.12</v>
      </c>
      <c r="AC167" s="6">
        <f t="shared" si="86"/>
        <v>46944</v>
      </c>
      <c r="AE167" s="4">
        <f t="shared" si="83"/>
        <v>10515.456</v>
      </c>
    </row>
    <row r="168" spans="3:31" ht="15">
      <c r="C168" s="1"/>
      <c r="D168" s="10"/>
      <c r="E168" s="10"/>
      <c r="F168" s="11">
        <v>2005</v>
      </c>
      <c r="G168" s="7">
        <v>23.5</v>
      </c>
      <c r="H168" s="7">
        <v>26.7</v>
      </c>
      <c r="I168" s="7">
        <v>24.6</v>
      </c>
      <c r="J168" s="7">
        <v>16</v>
      </c>
      <c r="K168" s="7">
        <v>7.1</v>
      </c>
      <c r="L168" s="7"/>
      <c r="M168" s="7">
        <v>2.1</v>
      </c>
      <c r="N168" s="7">
        <v>97.9</v>
      </c>
      <c r="O168" s="2">
        <v>45113</v>
      </c>
      <c r="Q168" s="1"/>
      <c r="T168" s="11">
        <v>2005</v>
      </c>
      <c r="U168" s="4">
        <f t="shared" si="85"/>
        <v>10601.555</v>
      </c>
      <c r="V168" s="4">
        <f t="shared" si="77"/>
        <v>12045.170999999998</v>
      </c>
      <c r="W168" s="4">
        <f t="shared" si="78"/>
        <v>11097.798</v>
      </c>
      <c r="X168" s="4">
        <f t="shared" si="79"/>
        <v>7218.08</v>
      </c>
      <c r="Y168" s="4">
        <f t="shared" si="80"/>
        <v>3203.0229999999997</v>
      </c>
      <c r="Z168" s="4"/>
      <c r="AA168" s="4">
        <f t="shared" si="81"/>
        <v>947.373</v>
      </c>
      <c r="AB168" s="4">
        <f t="shared" si="82"/>
        <v>44165.627</v>
      </c>
      <c r="AC168" s="6">
        <f t="shared" si="86"/>
        <v>45113</v>
      </c>
      <c r="AE168" s="4">
        <f t="shared" si="83"/>
        <v>10421.103</v>
      </c>
    </row>
    <row r="169" spans="3:31" ht="15">
      <c r="C169" s="1"/>
      <c r="D169" s="10"/>
      <c r="E169" s="10"/>
      <c r="F169" s="11">
        <v>2004</v>
      </c>
      <c r="G169" s="7">
        <v>23.9</v>
      </c>
      <c r="H169" s="7">
        <v>26.5</v>
      </c>
      <c r="I169" s="7">
        <v>24.3</v>
      </c>
      <c r="J169" s="7">
        <v>16</v>
      </c>
      <c r="K169" s="7">
        <v>7.2</v>
      </c>
      <c r="L169" s="7"/>
      <c r="M169" s="7">
        <v>2.1</v>
      </c>
      <c r="N169" s="7">
        <v>97.9</v>
      </c>
      <c r="O169" s="2">
        <v>43790</v>
      </c>
      <c r="Q169" s="1"/>
      <c r="T169" s="11">
        <v>2004</v>
      </c>
      <c r="U169" s="4">
        <f t="shared" si="85"/>
        <v>10465.81</v>
      </c>
      <c r="V169" s="4">
        <f t="shared" si="77"/>
        <v>11604.35</v>
      </c>
      <c r="W169" s="4">
        <f t="shared" si="78"/>
        <v>10640.97</v>
      </c>
      <c r="X169" s="4">
        <f t="shared" si="79"/>
        <v>7006.4</v>
      </c>
      <c r="Y169" s="4">
        <f t="shared" si="80"/>
        <v>3152.88</v>
      </c>
      <c r="Z169" s="4"/>
      <c r="AA169" s="4">
        <f t="shared" si="81"/>
        <v>919.59</v>
      </c>
      <c r="AB169" s="4">
        <f t="shared" si="82"/>
        <v>42870.41</v>
      </c>
      <c r="AC169" s="6">
        <f t="shared" si="86"/>
        <v>43790</v>
      </c>
      <c r="AE169" s="4">
        <f t="shared" si="83"/>
        <v>10159.279999999999</v>
      </c>
    </row>
    <row r="170" spans="3:31" ht="15">
      <c r="C170" s="1"/>
      <c r="D170" s="10"/>
      <c r="E170" s="10"/>
      <c r="F170" s="11">
        <v>2003</v>
      </c>
      <c r="G170" s="7">
        <v>23.5</v>
      </c>
      <c r="H170" s="7">
        <v>26.1</v>
      </c>
      <c r="I170" s="7">
        <v>23.8</v>
      </c>
      <c r="J170" s="7">
        <v>16.9</v>
      </c>
      <c r="K170" s="7">
        <v>7.4</v>
      </c>
      <c r="L170" s="7"/>
      <c r="M170" s="7">
        <v>2.3</v>
      </c>
      <c r="N170" s="7">
        <v>97.7</v>
      </c>
      <c r="O170" s="2">
        <v>42018</v>
      </c>
      <c r="Q170" s="1"/>
      <c r="T170" s="11">
        <v>2003</v>
      </c>
      <c r="U170" s="4">
        <f t="shared" si="85"/>
        <v>9874.23</v>
      </c>
      <c r="V170" s="4">
        <f t="shared" si="77"/>
        <v>10966.698</v>
      </c>
      <c r="W170" s="4">
        <f t="shared" si="78"/>
        <v>10000.284</v>
      </c>
      <c r="X170" s="4">
        <f t="shared" si="79"/>
        <v>7101.0419999999995</v>
      </c>
      <c r="Y170" s="4">
        <f t="shared" si="80"/>
        <v>3109.3320000000003</v>
      </c>
      <c r="Z170" s="4"/>
      <c r="AA170" s="4">
        <f t="shared" si="81"/>
        <v>966.414</v>
      </c>
      <c r="AB170" s="4">
        <f t="shared" si="82"/>
        <v>41051.586</v>
      </c>
      <c r="AC170" s="6">
        <f t="shared" si="86"/>
        <v>42018</v>
      </c>
      <c r="AE170" s="4">
        <f t="shared" si="83"/>
        <v>10210.374</v>
      </c>
    </row>
    <row r="171" spans="3:31" ht="15">
      <c r="C171" s="1"/>
      <c r="D171" s="10"/>
      <c r="E171" s="10"/>
      <c r="F171" s="11">
        <v>2002</v>
      </c>
      <c r="G171" s="7">
        <v>20.2</v>
      </c>
      <c r="H171" s="7">
        <v>25.6</v>
      </c>
      <c r="I171" s="7">
        <v>24.6</v>
      </c>
      <c r="J171" s="7">
        <v>17.3</v>
      </c>
      <c r="K171" s="7">
        <v>9.1</v>
      </c>
      <c r="L171" s="7"/>
      <c r="M171" s="7">
        <v>3.2</v>
      </c>
      <c r="N171" s="7">
        <v>96.8</v>
      </c>
      <c r="O171" s="2">
        <v>39533</v>
      </c>
      <c r="Q171" s="1"/>
      <c r="T171" s="11">
        <v>2002</v>
      </c>
      <c r="U171" s="4">
        <f t="shared" si="85"/>
        <v>7985.666</v>
      </c>
      <c r="V171" s="4">
        <f t="shared" si="77"/>
        <v>10120.448</v>
      </c>
      <c r="W171" s="4">
        <f t="shared" si="78"/>
        <v>9725.118</v>
      </c>
      <c r="X171" s="4">
        <f t="shared" si="79"/>
        <v>6839.209</v>
      </c>
      <c r="Y171" s="4">
        <f t="shared" si="80"/>
        <v>3597.5029999999997</v>
      </c>
      <c r="Z171" s="4"/>
      <c r="AA171" s="4">
        <f t="shared" si="81"/>
        <v>1265.056</v>
      </c>
      <c r="AB171" s="4">
        <f t="shared" si="82"/>
        <v>38267.943999999996</v>
      </c>
      <c r="AC171" s="6">
        <f t="shared" si="86"/>
        <v>39533</v>
      </c>
      <c r="AE171" s="4">
        <f>X171+Y171</f>
        <v>10436.712</v>
      </c>
    </row>
    <row r="172" spans="3:29" ht="15">
      <c r="C172" s="1"/>
      <c r="D172" s="10"/>
      <c r="E172" s="10"/>
      <c r="F172" s="11">
        <v>2001</v>
      </c>
      <c r="G172" s="7">
        <v>18.6</v>
      </c>
      <c r="H172" s="7">
        <v>21.4</v>
      </c>
      <c r="I172" s="7">
        <v>21.9</v>
      </c>
      <c r="J172" s="7">
        <v>17.2</v>
      </c>
      <c r="K172" s="7">
        <v>10.3</v>
      </c>
      <c r="L172" s="7">
        <v>5.8</v>
      </c>
      <c r="M172" s="7">
        <v>4.8</v>
      </c>
      <c r="N172" s="7">
        <v>89.4</v>
      </c>
      <c r="O172" s="2">
        <v>38693</v>
      </c>
      <c r="Q172" s="1"/>
      <c r="T172" s="11">
        <v>2001</v>
      </c>
      <c r="U172" s="4">
        <f t="shared" si="85"/>
        <v>7196.898</v>
      </c>
      <c r="V172" s="4">
        <f t="shared" si="77"/>
        <v>8280.302</v>
      </c>
      <c r="W172" s="4">
        <f t="shared" si="78"/>
        <v>8473.767</v>
      </c>
      <c r="X172" s="4">
        <f t="shared" si="79"/>
        <v>6655.196</v>
      </c>
      <c r="Y172" s="4">
        <f t="shared" si="80"/>
        <v>3985.3790000000004</v>
      </c>
      <c r="Z172" s="4">
        <f aca="true" t="shared" si="87" ref="Z172:Z180">L172*$O172/100</f>
        <v>2244.194</v>
      </c>
      <c r="AA172" s="4">
        <f t="shared" si="81"/>
        <v>1857.264</v>
      </c>
      <c r="AB172" s="4">
        <f t="shared" si="82"/>
        <v>34591.542</v>
      </c>
      <c r="AC172" s="6">
        <f t="shared" si="86"/>
        <v>38693</v>
      </c>
    </row>
    <row r="173" spans="3:29" ht="15">
      <c r="C173" s="1"/>
      <c r="D173" s="10"/>
      <c r="E173" s="10"/>
      <c r="F173" s="11">
        <v>2000</v>
      </c>
      <c r="G173" s="7">
        <v>17.3</v>
      </c>
      <c r="H173" s="7">
        <v>20.6</v>
      </c>
      <c r="I173" s="7">
        <v>22</v>
      </c>
      <c r="J173" s="7">
        <v>17.7</v>
      </c>
      <c r="K173" s="7">
        <v>11.5</v>
      </c>
      <c r="L173" s="7">
        <v>6</v>
      </c>
      <c r="M173" s="7">
        <v>4.9</v>
      </c>
      <c r="N173" s="7">
        <v>89.1</v>
      </c>
      <c r="O173" s="2">
        <v>38779</v>
      </c>
      <c r="Q173" s="1"/>
      <c r="T173" s="11">
        <v>2000</v>
      </c>
      <c r="U173" s="4">
        <f t="shared" si="85"/>
        <v>6708.767000000001</v>
      </c>
      <c r="V173" s="4">
        <f t="shared" si="77"/>
        <v>7988.474</v>
      </c>
      <c r="W173" s="4">
        <f t="shared" si="78"/>
        <v>8531.38</v>
      </c>
      <c r="X173" s="4">
        <f t="shared" si="79"/>
        <v>6863.882999999999</v>
      </c>
      <c r="Y173" s="4">
        <f t="shared" si="80"/>
        <v>4459.585</v>
      </c>
      <c r="Z173" s="4">
        <f t="shared" si="87"/>
        <v>2326.74</v>
      </c>
      <c r="AA173" s="4">
        <f t="shared" si="81"/>
        <v>1900.171</v>
      </c>
      <c r="AB173" s="4">
        <f t="shared" si="82"/>
        <v>34552.089</v>
      </c>
      <c r="AC173" s="6">
        <f t="shared" si="86"/>
        <v>38779</v>
      </c>
    </row>
    <row r="174" spans="3:29" ht="15">
      <c r="C174" s="1"/>
      <c r="D174" s="10"/>
      <c r="E174" s="10"/>
      <c r="F174" s="11">
        <v>1999</v>
      </c>
      <c r="G174" s="7">
        <v>16.8</v>
      </c>
      <c r="H174" s="7">
        <v>20.1</v>
      </c>
      <c r="I174" s="7">
        <v>21.5</v>
      </c>
      <c r="J174" s="7">
        <v>18</v>
      </c>
      <c r="K174" s="7">
        <v>11.5</v>
      </c>
      <c r="L174" s="7">
        <v>6.6</v>
      </c>
      <c r="M174" s="7">
        <v>5.5</v>
      </c>
      <c r="N174" s="7">
        <v>87.9</v>
      </c>
      <c r="O174" s="2">
        <v>38482</v>
      </c>
      <c r="Q174" s="1"/>
      <c r="T174" s="11">
        <v>1999</v>
      </c>
      <c r="U174" s="4">
        <f t="shared" si="85"/>
        <v>6464.976</v>
      </c>
      <c r="V174" s="4">
        <f t="shared" si="77"/>
        <v>7734.8820000000005</v>
      </c>
      <c r="W174" s="4">
        <f t="shared" si="78"/>
        <v>8273.63</v>
      </c>
      <c r="X174" s="4">
        <f t="shared" si="79"/>
        <v>6926.76</v>
      </c>
      <c r="Y174" s="4">
        <f t="shared" si="80"/>
        <v>4425.43</v>
      </c>
      <c r="Z174" s="4">
        <f t="shared" si="87"/>
        <v>2539.812</v>
      </c>
      <c r="AA174" s="4">
        <f t="shared" si="81"/>
        <v>2116.51</v>
      </c>
      <c r="AB174" s="4">
        <f t="shared" si="82"/>
        <v>33825.678</v>
      </c>
      <c r="AC174" s="6">
        <f t="shared" si="86"/>
        <v>38482</v>
      </c>
    </row>
    <row r="175" spans="3:29" ht="15">
      <c r="C175" s="1"/>
      <c r="D175" s="10"/>
      <c r="E175" s="10"/>
      <c r="F175" s="11">
        <v>1998</v>
      </c>
      <c r="G175" s="7">
        <v>15.4</v>
      </c>
      <c r="H175" s="7">
        <v>19.5</v>
      </c>
      <c r="I175" s="7">
        <v>20.7</v>
      </c>
      <c r="J175" s="7">
        <v>18.7</v>
      </c>
      <c r="K175" s="7">
        <v>12.8</v>
      </c>
      <c r="L175" s="7">
        <v>7</v>
      </c>
      <c r="M175" s="7">
        <v>5.9</v>
      </c>
      <c r="N175" s="7">
        <v>87.1</v>
      </c>
      <c r="O175" s="2">
        <v>40495</v>
      </c>
      <c r="Q175" s="1"/>
      <c r="T175" s="11">
        <v>1998</v>
      </c>
      <c r="U175" s="4">
        <f t="shared" si="85"/>
        <v>6236.23</v>
      </c>
      <c r="V175" s="4">
        <f t="shared" si="77"/>
        <v>7896.525</v>
      </c>
      <c r="W175" s="4">
        <f t="shared" si="78"/>
        <v>8382.465</v>
      </c>
      <c r="X175" s="4">
        <f t="shared" si="79"/>
        <v>7572.565</v>
      </c>
      <c r="Y175" s="4">
        <f t="shared" si="80"/>
        <v>5183.36</v>
      </c>
      <c r="Z175" s="4">
        <f t="shared" si="87"/>
        <v>2834.65</v>
      </c>
      <c r="AA175" s="4">
        <f t="shared" si="81"/>
        <v>2389.205</v>
      </c>
      <c r="AB175" s="4">
        <f t="shared" si="82"/>
        <v>35271.145</v>
      </c>
      <c r="AC175" s="6">
        <f t="shared" si="86"/>
        <v>40495</v>
      </c>
    </row>
    <row r="176" spans="3:29" ht="15">
      <c r="C176" s="1"/>
      <c r="D176" s="10"/>
      <c r="E176" s="10"/>
      <c r="F176" s="11">
        <v>1997</v>
      </c>
      <c r="G176" s="7">
        <v>14.7</v>
      </c>
      <c r="H176" s="7">
        <v>19.2</v>
      </c>
      <c r="I176" s="7">
        <v>20.6</v>
      </c>
      <c r="J176" s="7">
        <v>18.7</v>
      </c>
      <c r="K176" s="7">
        <v>13.3</v>
      </c>
      <c r="L176" s="7">
        <v>7.4</v>
      </c>
      <c r="M176" s="7">
        <v>6.1</v>
      </c>
      <c r="N176" s="7">
        <v>86.5</v>
      </c>
      <c r="O176" s="2">
        <v>42547</v>
      </c>
      <c r="Q176" s="1"/>
      <c r="T176" s="11">
        <v>1997</v>
      </c>
      <c r="U176" s="4">
        <f t="shared" si="85"/>
        <v>6254.409000000001</v>
      </c>
      <c r="V176" s="4">
        <f t="shared" si="77"/>
        <v>8169.024</v>
      </c>
      <c r="W176" s="4">
        <f t="shared" si="78"/>
        <v>8764.682</v>
      </c>
      <c r="X176" s="4">
        <f t="shared" si="79"/>
        <v>7956.289000000001</v>
      </c>
      <c r="Y176" s="4">
        <f t="shared" si="80"/>
        <v>5658.751</v>
      </c>
      <c r="Z176" s="4">
        <f t="shared" si="87"/>
        <v>3148.478</v>
      </c>
      <c r="AA176" s="4">
        <f t="shared" si="81"/>
        <v>2595.3669999999997</v>
      </c>
      <c r="AB176" s="4">
        <f t="shared" si="82"/>
        <v>36803.155</v>
      </c>
      <c r="AC176" s="6">
        <f t="shared" si="86"/>
        <v>42547</v>
      </c>
    </row>
    <row r="177" spans="3:29" ht="15">
      <c r="C177" s="1"/>
      <c r="D177" s="10"/>
      <c r="E177" s="10"/>
      <c r="F177" s="11">
        <v>1996</v>
      </c>
      <c r="G177" s="7">
        <v>14.5</v>
      </c>
      <c r="H177" s="7">
        <v>17.4</v>
      </c>
      <c r="I177" s="7">
        <v>20.8</v>
      </c>
      <c r="J177" s="7">
        <v>19.1</v>
      </c>
      <c r="K177" s="7">
        <v>13.8</v>
      </c>
      <c r="L177" s="7">
        <v>8</v>
      </c>
      <c r="M177" s="7">
        <v>6.2</v>
      </c>
      <c r="N177" s="7">
        <v>85.8</v>
      </c>
      <c r="O177" s="2">
        <v>43355</v>
      </c>
      <c r="Q177" s="1"/>
      <c r="T177" s="11">
        <v>1996</v>
      </c>
      <c r="U177" s="4">
        <f t="shared" si="85"/>
        <v>6286.475</v>
      </c>
      <c r="V177" s="4">
        <f t="shared" si="77"/>
        <v>7543.769999999999</v>
      </c>
      <c r="W177" s="4">
        <f t="shared" si="78"/>
        <v>9017.84</v>
      </c>
      <c r="X177" s="4">
        <f t="shared" si="79"/>
        <v>8280.805</v>
      </c>
      <c r="Y177" s="4">
        <f t="shared" si="80"/>
        <v>5982.99</v>
      </c>
      <c r="Z177" s="4">
        <f t="shared" si="87"/>
        <v>3468.4</v>
      </c>
      <c r="AA177" s="4">
        <f t="shared" si="81"/>
        <v>2688.01</v>
      </c>
      <c r="AB177" s="4">
        <f t="shared" si="82"/>
        <v>37198.59</v>
      </c>
      <c r="AC177" s="6">
        <f t="shared" si="86"/>
        <v>43355</v>
      </c>
    </row>
    <row r="178" spans="3:29" ht="15">
      <c r="C178" s="1"/>
      <c r="D178" s="10"/>
      <c r="E178" s="10"/>
      <c r="F178" s="11">
        <v>1995</v>
      </c>
      <c r="G178" s="7">
        <v>14.1</v>
      </c>
      <c r="H178" s="7">
        <v>17.1</v>
      </c>
      <c r="I178" s="7">
        <v>20.6</v>
      </c>
      <c r="J178" s="7">
        <v>19</v>
      </c>
      <c r="K178" s="7">
        <v>14.5</v>
      </c>
      <c r="L178" s="7">
        <v>8.1</v>
      </c>
      <c r="M178" s="7">
        <v>6.6</v>
      </c>
      <c r="N178" s="7">
        <v>85.3</v>
      </c>
      <c r="O178" s="2">
        <v>43796</v>
      </c>
      <c r="Q178" s="1"/>
      <c r="T178" s="11">
        <v>1995</v>
      </c>
      <c r="U178" s="4">
        <f t="shared" si="85"/>
        <v>6175.236</v>
      </c>
      <c r="V178" s="4">
        <f t="shared" si="77"/>
        <v>7489.116000000001</v>
      </c>
      <c r="W178" s="4">
        <f t="shared" si="78"/>
        <v>9021.976</v>
      </c>
      <c r="X178" s="4">
        <f t="shared" si="79"/>
        <v>8321.24</v>
      </c>
      <c r="Y178" s="4">
        <f t="shared" si="80"/>
        <v>6350.42</v>
      </c>
      <c r="Z178" s="4">
        <f t="shared" si="87"/>
        <v>3547.4759999999997</v>
      </c>
      <c r="AA178" s="4">
        <f t="shared" si="81"/>
        <v>2890.5359999999996</v>
      </c>
      <c r="AB178" s="4">
        <f t="shared" si="82"/>
        <v>37357.988</v>
      </c>
      <c r="AC178" s="6">
        <f t="shared" si="86"/>
        <v>43796</v>
      </c>
    </row>
    <row r="179" spans="3:29" ht="15">
      <c r="C179" s="1"/>
      <c r="D179" s="10"/>
      <c r="E179" s="10"/>
      <c r="F179" s="11">
        <v>1994</v>
      </c>
      <c r="G179" s="7">
        <v>13.5</v>
      </c>
      <c r="H179" s="7">
        <v>16.6</v>
      </c>
      <c r="I179" s="7">
        <v>20</v>
      </c>
      <c r="J179" s="7">
        <v>19.1</v>
      </c>
      <c r="K179" s="7">
        <v>14.7</v>
      </c>
      <c r="L179" s="7">
        <v>8.6</v>
      </c>
      <c r="M179" s="7">
        <v>7.6</v>
      </c>
      <c r="N179" s="7">
        <v>83.8</v>
      </c>
      <c r="O179" s="2">
        <v>44730</v>
      </c>
      <c r="Q179" s="1"/>
      <c r="T179" s="11">
        <v>1994</v>
      </c>
      <c r="U179" s="4">
        <f t="shared" si="85"/>
        <v>6038.55</v>
      </c>
      <c r="V179" s="4">
        <f t="shared" si="77"/>
        <v>7425.180000000001</v>
      </c>
      <c r="W179" s="4">
        <f t="shared" si="78"/>
        <v>8946</v>
      </c>
      <c r="X179" s="4">
        <f t="shared" si="79"/>
        <v>8543.43</v>
      </c>
      <c r="Y179" s="4">
        <f t="shared" si="80"/>
        <v>6575.31</v>
      </c>
      <c r="Z179" s="4">
        <f t="shared" si="87"/>
        <v>3846.78</v>
      </c>
      <c r="AA179" s="4">
        <f t="shared" si="81"/>
        <v>3399.48</v>
      </c>
      <c r="AB179" s="4">
        <f t="shared" si="82"/>
        <v>37483.74</v>
      </c>
      <c r="AC179" s="6">
        <f t="shared" si="86"/>
        <v>44730</v>
      </c>
    </row>
    <row r="180" spans="3:29" ht="15">
      <c r="C180" s="1"/>
      <c r="D180" s="10"/>
      <c r="E180" s="10"/>
      <c r="F180" s="11">
        <v>1993</v>
      </c>
      <c r="G180" s="7">
        <v>12.5</v>
      </c>
      <c r="H180" s="7">
        <v>16.9</v>
      </c>
      <c r="I180" s="7">
        <v>19.2</v>
      </c>
      <c r="J180" s="7">
        <v>19.5</v>
      </c>
      <c r="K180" s="7">
        <v>14.8</v>
      </c>
      <c r="L180" s="7">
        <v>8.7</v>
      </c>
      <c r="M180" s="7">
        <v>8.3</v>
      </c>
      <c r="N180" s="7">
        <v>83</v>
      </c>
      <c r="O180" s="2">
        <v>46248</v>
      </c>
      <c r="Q180" s="1"/>
      <c r="T180" s="11">
        <v>1993</v>
      </c>
      <c r="U180" s="4">
        <f t="shared" si="85"/>
        <v>5781</v>
      </c>
      <c r="V180" s="4">
        <f t="shared" si="77"/>
        <v>7815.911999999999</v>
      </c>
      <c r="W180" s="4">
        <f t="shared" si="78"/>
        <v>8879.616</v>
      </c>
      <c r="X180" s="4">
        <f t="shared" si="79"/>
        <v>9018.36</v>
      </c>
      <c r="Y180" s="4">
        <f t="shared" si="80"/>
        <v>6844.704000000001</v>
      </c>
      <c r="Z180" s="4">
        <f t="shared" si="87"/>
        <v>4023.5759999999996</v>
      </c>
      <c r="AA180" s="4">
        <f t="shared" si="81"/>
        <v>3838.5840000000003</v>
      </c>
      <c r="AB180" s="4">
        <f t="shared" si="82"/>
        <v>38385.84</v>
      </c>
      <c r="AC180" s="6">
        <f t="shared" si="86"/>
        <v>46248</v>
      </c>
    </row>
    <row r="183" spans="3:29" ht="15">
      <c r="C183" s="1"/>
      <c r="D183" s="9" t="s">
        <v>0</v>
      </c>
      <c r="E183" s="9" t="s">
        <v>1</v>
      </c>
      <c r="G183" s="2" t="s">
        <v>1</v>
      </c>
      <c r="H183" s="2" t="s">
        <v>2</v>
      </c>
      <c r="I183" s="2" t="s">
        <v>3</v>
      </c>
      <c r="J183" s="2" t="s">
        <v>4</v>
      </c>
      <c r="K183" s="2" t="s">
        <v>5</v>
      </c>
      <c r="L183" s="2" t="s">
        <v>6</v>
      </c>
      <c r="M183" s="2" t="s">
        <v>7</v>
      </c>
      <c r="N183" s="2" t="s">
        <v>8</v>
      </c>
      <c r="Q183" s="1"/>
      <c r="R183" s="9" t="s">
        <v>0</v>
      </c>
      <c r="S183" s="9" t="s">
        <v>1</v>
      </c>
      <c r="U183" s="2" t="s">
        <v>18</v>
      </c>
      <c r="V183" s="2" t="s">
        <v>2</v>
      </c>
      <c r="W183" s="2" t="s">
        <v>3</v>
      </c>
      <c r="X183" s="2" t="s">
        <v>4</v>
      </c>
      <c r="Y183" s="2" t="s">
        <v>5</v>
      </c>
      <c r="Z183" s="2" t="s">
        <v>6</v>
      </c>
      <c r="AA183" s="2" t="s">
        <v>7</v>
      </c>
      <c r="AB183" s="2" t="s">
        <v>8</v>
      </c>
      <c r="AC183" s="2" t="s">
        <v>15</v>
      </c>
    </row>
    <row r="184" spans="3:19" ht="15">
      <c r="C184" s="1" t="s">
        <v>86</v>
      </c>
      <c r="D184" s="9"/>
      <c r="E184" s="9"/>
      <c r="Q184" s="1" t="s">
        <v>86</v>
      </c>
      <c r="R184" s="9"/>
      <c r="S184" s="9"/>
    </row>
    <row r="185" spans="3:31" ht="15">
      <c r="C185" s="1"/>
      <c r="D185" s="9">
        <v>7.9</v>
      </c>
      <c r="E185" s="9">
        <v>18.7</v>
      </c>
      <c r="F185" s="11">
        <v>2012</v>
      </c>
      <c r="G185" s="7">
        <f>D185+E185</f>
        <v>26.6</v>
      </c>
      <c r="H185" s="7">
        <v>26</v>
      </c>
      <c r="I185" s="7">
        <v>24</v>
      </c>
      <c r="J185" s="7">
        <v>14.9</v>
      </c>
      <c r="K185" s="7">
        <v>6.5</v>
      </c>
      <c r="L185" s="7"/>
      <c r="M185" s="7">
        <v>2</v>
      </c>
      <c r="N185" s="7">
        <f>SUM(G185:K185)</f>
        <v>98</v>
      </c>
      <c r="O185" s="2">
        <v>861819</v>
      </c>
      <c r="Q185" s="1"/>
      <c r="R185" s="31">
        <f aca="true" t="shared" si="88" ref="R185:S187">D185*$O185/100</f>
        <v>68083.701</v>
      </c>
      <c r="S185" s="31">
        <f t="shared" si="88"/>
        <v>161160.153</v>
      </c>
      <c r="T185" s="11">
        <v>2012</v>
      </c>
      <c r="U185" s="32">
        <f>G185*$O185/100</f>
        <v>229243.85400000002</v>
      </c>
      <c r="V185" s="32">
        <f aca="true" t="shared" si="89" ref="V185:V204">H185*$O185/100</f>
        <v>224072.94</v>
      </c>
      <c r="W185" s="32">
        <f aca="true" t="shared" si="90" ref="W185:W204">I185*$O185/100</f>
        <v>206836.56</v>
      </c>
      <c r="X185" s="32">
        <f aca="true" t="shared" si="91" ref="X185:X204">J185*$O185/100</f>
        <v>128411.031</v>
      </c>
      <c r="Y185" s="32">
        <f aca="true" t="shared" si="92" ref="Y185:Y204">K185*$O185/100</f>
        <v>56018.235</v>
      </c>
      <c r="Z185" s="32"/>
      <c r="AA185" s="32">
        <f aca="true" t="shared" si="93" ref="AA185:AA204">M185*$O185/100</f>
        <v>17236.38</v>
      </c>
      <c r="AB185" s="4">
        <f aca="true" t="shared" si="94" ref="AB185:AB204">N185*$O185/100</f>
        <v>844582.62</v>
      </c>
      <c r="AC185" s="6">
        <f>O185</f>
        <v>861819</v>
      </c>
      <c r="AE185" s="98">
        <f aca="true" t="shared" si="95" ref="AE185:AE194">X185+Y185</f>
        <v>184429.266</v>
      </c>
    </row>
    <row r="186" spans="3:31" ht="15">
      <c r="C186" s="1"/>
      <c r="D186" s="9">
        <v>8.2</v>
      </c>
      <c r="E186" s="9">
        <v>18.8</v>
      </c>
      <c r="F186" s="11">
        <v>2011</v>
      </c>
      <c r="G186" s="7">
        <f>D186+E186</f>
        <v>27</v>
      </c>
      <c r="H186" s="7">
        <v>25.6</v>
      </c>
      <c r="I186" s="7">
        <v>23.6</v>
      </c>
      <c r="J186" s="7">
        <v>15.1</v>
      </c>
      <c r="K186" s="7">
        <v>6.5</v>
      </c>
      <c r="L186" s="7"/>
      <c r="M186" s="7">
        <v>2.2</v>
      </c>
      <c r="N186" s="7">
        <f>SUM(G186:K186)</f>
        <v>97.8</v>
      </c>
      <c r="O186" s="2">
        <v>867317</v>
      </c>
      <c r="Q186" s="1"/>
      <c r="R186" s="31">
        <f t="shared" si="88"/>
        <v>71119.99399999999</v>
      </c>
      <c r="S186" s="31">
        <f t="shared" si="88"/>
        <v>163055.59600000002</v>
      </c>
      <c r="T186" s="11">
        <v>2011</v>
      </c>
      <c r="U186" s="32">
        <f>G186*$O186/100</f>
        <v>234175.59</v>
      </c>
      <c r="V186" s="32">
        <f aca="true" t="shared" si="96" ref="V186:Y187">H186*$O186/100</f>
        <v>222033.15200000003</v>
      </c>
      <c r="W186" s="32">
        <f t="shared" si="96"/>
        <v>204686.81200000003</v>
      </c>
      <c r="X186" s="32">
        <f t="shared" si="96"/>
        <v>130964.867</v>
      </c>
      <c r="Y186" s="32">
        <f t="shared" si="96"/>
        <v>56375.605</v>
      </c>
      <c r="Z186" s="32"/>
      <c r="AA186" s="32">
        <f>M186*$O186/100</f>
        <v>19080.974000000002</v>
      </c>
      <c r="AB186" s="4">
        <f>N186*$O186/100</f>
        <v>848236.026</v>
      </c>
      <c r="AC186" s="6">
        <f>O186</f>
        <v>867317</v>
      </c>
      <c r="AE186" s="98">
        <f>X186+Y186</f>
        <v>187340.472</v>
      </c>
    </row>
    <row r="187" spans="3:31" ht="15">
      <c r="C187" s="1"/>
      <c r="D187" s="9">
        <v>8.1</v>
      </c>
      <c r="E187" s="9">
        <v>18.9</v>
      </c>
      <c r="F187" s="11">
        <v>2010</v>
      </c>
      <c r="G187" s="7">
        <f>D187+E187</f>
        <v>27</v>
      </c>
      <c r="H187" s="7">
        <v>25.2</v>
      </c>
      <c r="I187" s="7">
        <v>23.2</v>
      </c>
      <c r="J187" s="7">
        <v>15.2</v>
      </c>
      <c r="K187" s="7">
        <v>7</v>
      </c>
      <c r="L187" s="7"/>
      <c r="M187" s="7">
        <v>2.4</v>
      </c>
      <c r="N187" s="7">
        <v>97.6</v>
      </c>
      <c r="O187" s="2">
        <v>853933</v>
      </c>
      <c r="Q187" s="1"/>
      <c r="R187" s="31">
        <f t="shared" si="88"/>
        <v>69168.573</v>
      </c>
      <c r="S187" s="31">
        <f t="shared" si="88"/>
        <v>161393.337</v>
      </c>
      <c r="T187" s="11">
        <v>2010</v>
      </c>
      <c r="U187" s="32">
        <f>G187*$O187/100</f>
        <v>230561.91</v>
      </c>
      <c r="V187" s="32">
        <f t="shared" si="96"/>
        <v>215191.11599999998</v>
      </c>
      <c r="W187" s="32">
        <f t="shared" si="96"/>
        <v>198112.45599999998</v>
      </c>
      <c r="X187" s="32">
        <f t="shared" si="96"/>
        <v>129797.81599999999</v>
      </c>
      <c r="Y187" s="32">
        <f t="shared" si="96"/>
        <v>59775.31</v>
      </c>
      <c r="Z187" s="32"/>
      <c r="AA187" s="32">
        <f>M187*$O187/100</f>
        <v>20494.392</v>
      </c>
      <c r="AB187" s="4">
        <f>N187*$O187/100</f>
        <v>833438.608</v>
      </c>
      <c r="AC187" s="6">
        <f>O187</f>
        <v>853933</v>
      </c>
      <c r="AE187" s="98">
        <f>X187+Y187</f>
        <v>189573.126</v>
      </c>
    </row>
    <row r="188" spans="3:31" ht="15">
      <c r="C188" s="1"/>
      <c r="D188" s="10"/>
      <c r="E188" s="10"/>
      <c r="F188" s="11">
        <v>2009</v>
      </c>
      <c r="G188" s="7">
        <v>26.7</v>
      </c>
      <c r="H188" s="7">
        <v>25.3</v>
      </c>
      <c r="I188" s="7">
        <v>23.1</v>
      </c>
      <c r="J188" s="7">
        <v>15.2</v>
      </c>
      <c r="K188" s="7">
        <v>7.2</v>
      </c>
      <c r="L188" s="7"/>
      <c r="M188" s="7">
        <v>2.5</v>
      </c>
      <c r="N188" s="7">
        <v>97.5</v>
      </c>
      <c r="O188" s="2">
        <v>846977</v>
      </c>
      <c r="Q188" s="1"/>
      <c r="T188" s="11">
        <v>2009</v>
      </c>
      <c r="U188" s="32">
        <f aca="true" t="shared" si="97" ref="U188:U204">G188*$O188/100</f>
        <v>226142.859</v>
      </c>
      <c r="V188" s="32">
        <f t="shared" si="89"/>
        <v>214285.181</v>
      </c>
      <c r="W188" s="32">
        <f t="shared" si="90"/>
        <v>195651.68700000003</v>
      </c>
      <c r="X188" s="32">
        <f t="shared" si="91"/>
        <v>128740.50399999999</v>
      </c>
      <c r="Y188" s="32">
        <f t="shared" si="92"/>
        <v>60982.344000000005</v>
      </c>
      <c r="Z188" s="32"/>
      <c r="AA188" s="32">
        <f t="shared" si="93"/>
        <v>21174.425</v>
      </c>
      <c r="AB188" s="4">
        <f t="shared" si="94"/>
        <v>825802.575</v>
      </c>
      <c r="AC188" s="6">
        <f aca="true" t="shared" si="98" ref="AC188:AC204">O188</f>
        <v>846977</v>
      </c>
      <c r="AE188" s="98">
        <f t="shared" si="95"/>
        <v>189722.848</v>
      </c>
    </row>
    <row r="189" spans="3:31" ht="15">
      <c r="C189" s="1"/>
      <c r="D189" s="10"/>
      <c r="E189" s="10"/>
      <c r="F189" s="11">
        <v>2008</v>
      </c>
      <c r="G189" s="7">
        <v>25.9</v>
      </c>
      <c r="H189" s="7">
        <v>24.9</v>
      </c>
      <c r="I189" s="7">
        <v>23.1</v>
      </c>
      <c r="J189" s="7">
        <v>15.7</v>
      </c>
      <c r="K189" s="7">
        <v>7.6</v>
      </c>
      <c r="L189" s="7"/>
      <c r="M189" s="7">
        <v>2.8</v>
      </c>
      <c r="N189" s="7">
        <v>97.2</v>
      </c>
      <c r="O189" s="2">
        <v>827737</v>
      </c>
      <c r="Q189" s="1"/>
      <c r="T189" s="11">
        <v>2008</v>
      </c>
      <c r="U189" s="32">
        <f t="shared" si="97"/>
        <v>214383.88299999997</v>
      </c>
      <c r="V189" s="32">
        <f t="shared" si="89"/>
        <v>206106.51299999998</v>
      </c>
      <c r="W189" s="32">
        <f t="shared" si="90"/>
        <v>191207.24700000003</v>
      </c>
      <c r="X189" s="32">
        <f t="shared" si="91"/>
        <v>129954.70899999999</v>
      </c>
      <c r="Y189" s="32">
        <f t="shared" si="92"/>
        <v>62908.011999999995</v>
      </c>
      <c r="Z189" s="32"/>
      <c r="AA189" s="32">
        <f t="shared" si="93"/>
        <v>23176.635999999995</v>
      </c>
      <c r="AB189" s="4">
        <f t="shared" si="94"/>
        <v>804560.3640000001</v>
      </c>
      <c r="AC189" s="6">
        <f t="shared" si="98"/>
        <v>827737</v>
      </c>
      <c r="AE189" s="98">
        <f t="shared" si="95"/>
        <v>192862.721</v>
      </c>
    </row>
    <row r="190" spans="3:31" ht="15">
      <c r="C190" s="1"/>
      <c r="D190" s="10"/>
      <c r="E190" s="10"/>
      <c r="F190" s="11">
        <v>2007</v>
      </c>
      <c r="G190" s="7">
        <v>25.3</v>
      </c>
      <c r="H190" s="7">
        <v>24.4</v>
      </c>
      <c r="I190" s="7">
        <v>23.1</v>
      </c>
      <c r="J190" s="7">
        <v>16</v>
      </c>
      <c r="K190" s="7">
        <v>8.1</v>
      </c>
      <c r="L190" s="7"/>
      <c r="M190" s="7">
        <v>3.1</v>
      </c>
      <c r="N190" s="7">
        <v>96.9</v>
      </c>
      <c r="O190" s="2">
        <v>805657</v>
      </c>
      <c r="Q190" s="1"/>
      <c r="T190" s="11">
        <v>2007</v>
      </c>
      <c r="U190" s="32">
        <f t="shared" si="97"/>
        <v>203831.22100000002</v>
      </c>
      <c r="V190" s="32">
        <f t="shared" si="89"/>
        <v>196580.30799999996</v>
      </c>
      <c r="W190" s="32">
        <f t="shared" si="90"/>
        <v>186106.76700000002</v>
      </c>
      <c r="X190" s="32">
        <f t="shared" si="91"/>
        <v>128905.12</v>
      </c>
      <c r="Y190" s="32">
        <f t="shared" si="92"/>
        <v>65258.21699999999</v>
      </c>
      <c r="Z190" s="32"/>
      <c r="AA190" s="32">
        <f t="shared" si="93"/>
        <v>24975.367000000002</v>
      </c>
      <c r="AB190" s="4">
        <f t="shared" si="94"/>
        <v>780681.6330000001</v>
      </c>
      <c r="AC190" s="6">
        <f t="shared" si="98"/>
        <v>805657</v>
      </c>
      <c r="AE190" s="98">
        <f t="shared" si="95"/>
        <v>194163.337</v>
      </c>
    </row>
    <row r="191" spans="3:31" ht="15">
      <c r="C191" s="1"/>
      <c r="D191" s="10"/>
      <c r="E191" s="10"/>
      <c r="F191" s="11">
        <v>2006</v>
      </c>
      <c r="G191" s="7">
        <v>24.1</v>
      </c>
      <c r="H191" s="7">
        <v>24</v>
      </c>
      <c r="I191" s="7">
        <v>23.2</v>
      </c>
      <c r="J191" s="7">
        <v>16.6</v>
      </c>
      <c r="K191" s="7">
        <v>8.7</v>
      </c>
      <c r="L191" s="7"/>
      <c r="M191" s="7">
        <v>3.4</v>
      </c>
      <c r="N191" s="7">
        <v>96.6</v>
      </c>
      <c r="O191" s="2">
        <v>805698</v>
      </c>
      <c r="Q191" s="1"/>
      <c r="T191" s="11">
        <v>2006</v>
      </c>
      <c r="U191" s="32">
        <f t="shared" si="97"/>
        <v>194173.218</v>
      </c>
      <c r="V191" s="32">
        <f t="shared" si="89"/>
        <v>193367.52</v>
      </c>
      <c r="W191" s="32">
        <f t="shared" si="90"/>
        <v>186921.936</v>
      </c>
      <c r="X191" s="32">
        <f t="shared" si="91"/>
        <v>133745.86800000002</v>
      </c>
      <c r="Y191" s="32">
        <f t="shared" si="92"/>
        <v>70095.726</v>
      </c>
      <c r="Z191" s="32"/>
      <c r="AA191" s="32">
        <f t="shared" si="93"/>
        <v>27393.731999999996</v>
      </c>
      <c r="AB191" s="4">
        <f t="shared" si="94"/>
        <v>778304.2679999999</v>
      </c>
      <c r="AC191" s="6">
        <f t="shared" si="98"/>
        <v>805698</v>
      </c>
      <c r="AE191" s="98">
        <f t="shared" si="95"/>
        <v>203841.594</v>
      </c>
    </row>
    <row r="192" spans="3:31" ht="15">
      <c r="C192" s="1"/>
      <c r="D192" s="10"/>
      <c r="E192" s="10"/>
      <c r="F192" s="11">
        <v>2005</v>
      </c>
      <c r="G192" s="7">
        <v>22.8</v>
      </c>
      <c r="H192" s="7">
        <v>23.8</v>
      </c>
      <c r="I192" s="7">
        <v>23.3</v>
      </c>
      <c r="J192" s="7">
        <v>17.2</v>
      </c>
      <c r="K192" s="7">
        <v>9.1</v>
      </c>
      <c r="L192" s="7"/>
      <c r="M192" s="7">
        <v>3.8</v>
      </c>
      <c r="N192" s="7">
        <v>96.2</v>
      </c>
      <c r="O192" s="2">
        <v>783878</v>
      </c>
      <c r="Q192" s="1"/>
      <c r="T192" s="11">
        <v>2005</v>
      </c>
      <c r="U192" s="32">
        <f t="shared" si="97"/>
        <v>178724.184</v>
      </c>
      <c r="V192" s="32">
        <f t="shared" si="89"/>
        <v>186562.96400000004</v>
      </c>
      <c r="W192" s="32">
        <f t="shared" si="90"/>
        <v>182643.57400000002</v>
      </c>
      <c r="X192" s="32">
        <f t="shared" si="91"/>
        <v>134827.016</v>
      </c>
      <c r="Y192" s="32">
        <f t="shared" si="92"/>
        <v>71332.898</v>
      </c>
      <c r="Z192" s="32"/>
      <c r="AA192" s="32">
        <f t="shared" si="93"/>
        <v>29787.363999999998</v>
      </c>
      <c r="AB192" s="4">
        <f t="shared" si="94"/>
        <v>754090.636</v>
      </c>
      <c r="AC192" s="6">
        <f t="shared" si="98"/>
        <v>783878</v>
      </c>
      <c r="AE192" s="98">
        <f t="shared" si="95"/>
        <v>206159.914</v>
      </c>
    </row>
    <row r="193" spans="3:31" ht="15">
      <c r="C193" s="1"/>
      <c r="D193" s="10"/>
      <c r="E193" s="10"/>
      <c r="F193" s="11">
        <v>2004</v>
      </c>
      <c r="G193" s="7">
        <v>22.4</v>
      </c>
      <c r="H193" s="7">
        <v>23.4</v>
      </c>
      <c r="I193" s="7">
        <v>23.2</v>
      </c>
      <c r="J193" s="7">
        <v>17.5</v>
      </c>
      <c r="K193" s="7">
        <v>9.5</v>
      </c>
      <c r="L193" s="7"/>
      <c r="M193" s="7">
        <v>4</v>
      </c>
      <c r="N193" s="7">
        <v>96</v>
      </c>
      <c r="O193" s="2">
        <v>766247</v>
      </c>
      <c r="Q193" s="1"/>
      <c r="T193" s="11">
        <v>2004</v>
      </c>
      <c r="U193" s="32">
        <f t="shared" si="97"/>
        <v>171639.328</v>
      </c>
      <c r="V193" s="32">
        <f t="shared" si="89"/>
        <v>179301.798</v>
      </c>
      <c r="W193" s="32">
        <f t="shared" si="90"/>
        <v>177769.30399999997</v>
      </c>
      <c r="X193" s="32">
        <f t="shared" si="91"/>
        <v>134093.225</v>
      </c>
      <c r="Y193" s="32">
        <f t="shared" si="92"/>
        <v>72793.465</v>
      </c>
      <c r="Z193" s="32"/>
      <c r="AA193" s="32">
        <f t="shared" si="93"/>
        <v>30649.88</v>
      </c>
      <c r="AB193" s="4">
        <f t="shared" si="94"/>
        <v>735597.12</v>
      </c>
      <c r="AC193" s="6">
        <f t="shared" si="98"/>
        <v>766247</v>
      </c>
      <c r="AE193" s="98">
        <f t="shared" si="95"/>
        <v>206886.69</v>
      </c>
    </row>
    <row r="194" spans="3:31" ht="15">
      <c r="C194" s="1"/>
      <c r="D194" s="10"/>
      <c r="E194" s="10"/>
      <c r="F194" s="11">
        <v>2003</v>
      </c>
      <c r="G194" s="7">
        <v>21.6</v>
      </c>
      <c r="H194" s="7">
        <v>22.9</v>
      </c>
      <c r="I194" s="7">
        <v>23</v>
      </c>
      <c r="J194" s="7">
        <v>17.8</v>
      </c>
      <c r="K194" s="7">
        <v>10.1</v>
      </c>
      <c r="L194" s="7"/>
      <c r="M194" s="7">
        <v>4.6</v>
      </c>
      <c r="N194" s="7">
        <v>95.4</v>
      </c>
      <c r="O194" s="2">
        <v>750537</v>
      </c>
      <c r="Q194" s="1"/>
      <c r="T194" s="11">
        <v>2003</v>
      </c>
      <c r="U194" s="32">
        <f t="shared" si="97"/>
        <v>162115.992</v>
      </c>
      <c r="V194" s="32">
        <f t="shared" si="89"/>
        <v>171872.973</v>
      </c>
      <c r="W194" s="32">
        <f t="shared" si="90"/>
        <v>172623.51</v>
      </c>
      <c r="X194" s="32">
        <f t="shared" si="91"/>
        <v>133595.586</v>
      </c>
      <c r="Y194" s="32">
        <f t="shared" si="92"/>
        <v>75804.23700000001</v>
      </c>
      <c r="Z194" s="32"/>
      <c r="AA194" s="32">
        <f t="shared" si="93"/>
        <v>34524.702</v>
      </c>
      <c r="AB194" s="4">
        <f t="shared" si="94"/>
        <v>716012.298</v>
      </c>
      <c r="AC194" s="6">
        <f t="shared" si="98"/>
        <v>750537</v>
      </c>
      <c r="AE194" s="98">
        <f t="shared" si="95"/>
        <v>209399.82300000003</v>
      </c>
    </row>
    <row r="195" spans="3:31" ht="15">
      <c r="C195" s="1"/>
      <c r="D195" s="10"/>
      <c r="E195" s="10"/>
      <c r="F195" s="11">
        <v>2002</v>
      </c>
      <c r="G195" s="7">
        <v>20.7</v>
      </c>
      <c r="H195" s="7">
        <v>21.9</v>
      </c>
      <c r="I195" s="7">
        <v>22.7</v>
      </c>
      <c r="J195" s="7">
        <v>18.1</v>
      </c>
      <c r="K195" s="7">
        <v>10.9</v>
      </c>
      <c r="L195" s="7"/>
      <c r="M195" s="7">
        <v>5.7</v>
      </c>
      <c r="N195" s="7">
        <v>94.3</v>
      </c>
      <c r="O195" s="2">
        <v>701380</v>
      </c>
      <c r="Q195" s="1"/>
      <c r="T195" s="11">
        <v>2002</v>
      </c>
      <c r="U195" s="32">
        <f t="shared" si="97"/>
        <v>145185.66</v>
      </c>
      <c r="V195" s="32">
        <f t="shared" si="89"/>
        <v>153602.21999999997</v>
      </c>
      <c r="W195" s="32">
        <f t="shared" si="90"/>
        <v>159213.26</v>
      </c>
      <c r="X195" s="32">
        <f t="shared" si="91"/>
        <v>126949.78000000001</v>
      </c>
      <c r="Y195" s="32">
        <f t="shared" si="92"/>
        <v>76450.42</v>
      </c>
      <c r="Z195" s="32"/>
      <c r="AA195" s="32">
        <f t="shared" si="93"/>
        <v>39978.66</v>
      </c>
      <c r="AB195" s="4">
        <f t="shared" si="94"/>
        <v>661401.34</v>
      </c>
      <c r="AC195" s="6">
        <f t="shared" si="98"/>
        <v>701380</v>
      </c>
      <c r="AE195" s="98">
        <f>X195+Y195</f>
        <v>203400.2</v>
      </c>
    </row>
    <row r="196" spans="3:29" ht="15">
      <c r="C196" s="1"/>
      <c r="D196" s="10"/>
      <c r="E196" s="10"/>
      <c r="F196" s="11">
        <v>2001</v>
      </c>
      <c r="G196" s="7">
        <v>18.6</v>
      </c>
      <c r="H196" s="7">
        <v>19.3</v>
      </c>
      <c r="I196" s="7">
        <v>21.4</v>
      </c>
      <c r="J196" s="7">
        <v>18.1</v>
      </c>
      <c r="K196" s="7">
        <v>12.4</v>
      </c>
      <c r="L196" s="7">
        <v>6.3</v>
      </c>
      <c r="M196" s="7">
        <v>3.9</v>
      </c>
      <c r="N196" s="7">
        <v>89.8</v>
      </c>
      <c r="O196" s="2">
        <v>748866</v>
      </c>
      <c r="Q196" s="1"/>
      <c r="T196" s="11">
        <v>2001</v>
      </c>
      <c r="U196" s="32">
        <f t="shared" si="97"/>
        <v>139289.076</v>
      </c>
      <c r="V196" s="32">
        <f t="shared" si="89"/>
        <v>144531.138</v>
      </c>
      <c r="W196" s="32">
        <f t="shared" si="90"/>
        <v>160257.324</v>
      </c>
      <c r="X196" s="32">
        <f t="shared" si="91"/>
        <v>135544.746</v>
      </c>
      <c r="Y196" s="32">
        <f t="shared" si="92"/>
        <v>92859.384</v>
      </c>
      <c r="Z196" s="32">
        <f aca="true" t="shared" si="99" ref="Z196:Z204">L196*$O196/100</f>
        <v>47178.558</v>
      </c>
      <c r="AA196" s="32">
        <f t="shared" si="93"/>
        <v>29205.773999999998</v>
      </c>
      <c r="AB196" s="4">
        <f t="shared" si="94"/>
        <v>672481.668</v>
      </c>
      <c r="AC196" s="6">
        <f t="shared" si="98"/>
        <v>748866</v>
      </c>
    </row>
    <row r="197" spans="3:29" ht="15">
      <c r="C197" s="1"/>
      <c r="D197" s="10"/>
      <c r="E197" s="10"/>
      <c r="F197" s="11">
        <v>2000</v>
      </c>
      <c r="G197" s="7">
        <v>17.8</v>
      </c>
      <c r="H197" s="7">
        <v>19.2</v>
      </c>
      <c r="I197" s="7">
        <v>21.2</v>
      </c>
      <c r="J197" s="7">
        <v>18.5</v>
      </c>
      <c r="K197" s="7">
        <v>12.4</v>
      </c>
      <c r="L197" s="7">
        <v>6.6</v>
      </c>
      <c r="M197" s="7">
        <v>4.3</v>
      </c>
      <c r="N197" s="7">
        <v>89.1</v>
      </c>
      <c r="O197" s="2">
        <v>771809</v>
      </c>
      <c r="Q197" s="1"/>
      <c r="T197" s="11">
        <v>2000</v>
      </c>
      <c r="U197" s="32">
        <f t="shared" si="97"/>
        <v>137382.002</v>
      </c>
      <c r="V197" s="32">
        <f t="shared" si="89"/>
        <v>148187.32799999998</v>
      </c>
      <c r="W197" s="32">
        <f t="shared" si="90"/>
        <v>163623.508</v>
      </c>
      <c r="X197" s="32">
        <f t="shared" si="91"/>
        <v>142784.665</v>
      </c>
      <c r="Y197" s="32">
        <f t="shared" si="92"/>
        <v>95704.31599999999</v>
      </c>
      <c r="Z197" s="32">
        <f t="shared" si="99"/>
        <v>50939.39399999999</v>
      </c>
      <c r="AA197" s="32">
        <f t="shared" si="93"/>
        <v>33187.787</v>
      </c>
      <c r="AB197" s="4">
        <f t="shared" si="94"/>
        <v>687681.8189999999</v>
      </c>
      <c r="AC197" s="6">
        <f t="shared" si="98"/>
        <v>771809</v>
      </c>
    </row>
    <row r="198" spans="3:29" ht="15">
      <c r="C198" s="1"/>
      <c r="D198" s="10"/>
      <c r="E198" s="10"/>
      <c r="F198" s="11">
        <v>1999</v>
      </c>
      <c r="G198" s="7">
        <v>17.5</v>
      </c>
      <c r="H198" s="7">
        <v>19</v>
      </c>
      <c r="I198" s="7">
        <v>21</v>
      </c>
      <c r="J198" s="7">
        <v>18.3</v>
      </c>
      <c r="K198" s="7">
        <v>12.7</v>
      </c>
      <c r="L198" s="7">
        <v>6.9</v>
      </c>
      <c r="M198" s="7">
        <v>4.6</v>
      </c>
      <c r="N198" s="7">
        <v>88.5</v>
      </c>
      <c r="O198" s="2">
        <v>783692</v>
      </c>
      <c r="Q198" s="1"/>
      <c r="T198" s="11">
        <v>1999</v>
      </c>
      <c r="U198" s="32">
        <f t="shared" si="97"/>
        <v>137146.1</v>
      </c>
      <c r="V198" s="32">
        <f t="shared" si="89"/>
        <v>148901.48</v>
      </c>
      <c r="W198" s="32">
        <f t="shared" si="90"/>
        <v>164575.32</v>
      </c>
      <c r="X198" s="32">
        <f t="shared" si="91"/>
        <v>143415.636</v>
      </c>
      <c r="Y198" s="32">
        <f t="shared" si="92"/>
        <v>99528.884</v>
      </c>
      <c r="Z198" s="32">
        <f t="shared" si="99"/>
        <v>54074.748</v>
      </c>
      <c r="AA198" s="32">
        <f t="shared" si="93"/>
        <v>36049.831999999995</v>
      </c>
      <c r="AB198" s="4">
        <f t="shared" si="94"/>
        <v>693567.42</v>
      </c>
      <c r="AC198" s="6">
        <f t="shared" si="98"/>
        <v>783692</v>
      </c>
    </row>
    <row r="199" spans="3:29" ht="15">
      <c r="C199" s="1"/>
      <c r="D199" s="10"/>
      <c r="E199" s="10"/>
      <c r="F199" s="11">
        <v>1998</v>
      </c>
      <c r="G199" s="7">
        <v>16.8</v>
      </c>
      <c r="H199" s="7">
        <v>18.9</v>
      </c>
      <c r="I199" s="7">
        <v>20.8</v>
      </c>
      <c r="J199" s="7">
        <v>18.3</v>
      </c>
      <c r="K199" s="7">
        <v>13</v>
      </c>
      <c r="L199" s="7">
        <v>7.2</v>
      </c>
      <c r="M199" s="7">
        <v>5</v>
      </c>
      <c r="N199" s="7">
        <v>87.8</v>
      </c>
      <c r="O199" s="2">
        <v>794262</v>
      </c>
      <c r="Q199" s="1"/>
      <c r="T199" s="11">
        <v>1998</v>
      </c>
      <c r="U199" s="32">
        <f t="shared" si="97"/>
        <v>133436.016</v>
      </c>
      <c r="V199" s="32">
        <f t="shared" si="89"/>
        <v>150115.51799999998</v>
      </c>
      <c r="W199" s="32">
        <f t="shared" si="90"/>
        <v>165206.496</v>
      </c>
      <c r="X199" s="32">
        <f t="shared" si="91"/>
        <v>145349.94600000003</v>
      </c>
      <c r="Y199" s="32">
        <f t="shared" si="92"/>
        <v>103254.06</v>
      </c>
      <c r="Z199" s="32">
        <f t="shared" si="99"/>
        <v>57186.864</v>
      </c>
      <c r="AA199" s="32">
        <f t="shared" si="93"/>
        <v>39713.1</v>
      </c>
      <c r="AB199" s="4">
        <f t="shared" si="94"/>
        <v>697362.036</v>
      </c>
      <c r="AC199" s="6">
        <f t="shared" si="98"/>
        <v>794262</v>
      </c>
    </row>
    <row r="200" spans="3:29" ht="15">
      <c r="C200" s="1"/>
      <c r="D200" s="10"/>
      <c r="E200" s="10"/>
      <c r="F200" s="11">
        <v>1997</v>
      </c>
      <c r="G200" s="7">
        <v>16</v>
      </c>
      <c r="H200" s="7">
        <v>18.9</v>
      </c>
      <c r="I200" s="7">
        <v>20.3</v>
      </c>
      <c r="J200" s="7">
        <v>18.5</v>
      </c>
      <c r="K200" s="7">
        <v>13.4</v>
      </c>
      <c r="L200" s="7">
        <v>7.4</v>
      </c>
      <c r="M200" s="7">
        <v>5.5</v>
      </c>
      <c r="N200" s="7">
        <v>87.1</v>
      </c>
      <c r="O200" s="2">
        <v>776115</v>
      </c>
      <c r="Q200" s="1"/>
      <c r="T200" s="11">
        <v>1997</v>
      </c>
      <c r="U200" s="32">
        <f t="shared" si="97"/>
        <v>124178.4</v>
      </c>
      <c r="V200" s="32">
        <f t="shared" si="89"/>
        <v>146685.735</v>
      </c>
      <c r="W200" s="32">
        <f t="shared" si="90"/>
        <v>157551.345</v>
      </c>
      <c r="X200" s="32">
        <f t="shared" si="91"/>
        <v>143581.275</v>
      </c>
      <c r="Y200" s="32">
        <f t="shared" si="92"/>
        <v>103999.41</v>
      </c>
      <c r="Z200" s="32">
        <f t="shared" si="99"/>
        <v>57432.51</v>
      </c>
      <c r="AA200" s="32">
        <f t="shared" si="93"/>
        <v>42686.325</v>
      </c>
      <c r="AB200" s="4">
        <f t="shared" si="94"/>
        <v>675996.165</v>
      </c>
      <c r="AC200" s="6">
        <f t="shared" si="98"/>
        <v>776115</v>
      </c>
    </row>
    <row r="201" spans="3:29" ht="15">
      <c r="C201" s="1"/>
      <c r="D201" s="10"/>
      <c r="E201" s="10"/>
      <c r="F201" s="11">
        <v>1996</v>
      </c>
      <c r="G201" s="7">
        <v>16</v>
      </c>
      <c r="H201" s="7">
        <v>18</v>
      </c>
      <c r="I201" s="7">
        <v>19.8</v>
      </c>
      <c r="J201" s="7">
        <v>18.3</v>
      </c>
      <c r="K201" s="7">
        <v>7.8</v>
      </c>
      <c r="L201" s="7">
        <v>7.8</v>
      </c>
      <c r="M201" s="7">
        <v>6.4</v>
      </c>
      <c r="N201" s="7">
        <v>85.8</v>
      </c>
      <c r="O201" s="2">
        <v>739163</v>
      </c>
      <c r="Q201" s="1"/>
      <c r="T201" s="11">
        <v>1996</v>
      </c>
      <c r="U201" s="32">
        <f t="shared" si="97"/>
        <v>118266.08</v>
      </c>
      <c r="V201" s="32">
        <f t="shared" si="89"/>
        <v>133049.34</v>
      </c>
      <c r="W201" s="32">
        <f t="shared" si="90"/>
        <v>146354.274</v>
      </c>
      <c r="X201" s="32">
        <f t="shared" si="91"/>
        <v>135266.829</v>
      </c>
      <c r="Y201" s="32">
        <f t="shared" si="92"/>
        <v>57654.71399999999</v>
      </c>
      <c r="Z201" s="32">
        <f t="shared" si="99"/>
        <v>57654.71399999999</v>
      </c>
      <c r="AA201" s="32">
        <f t="shared" si="93"/>
        <v>47306.432</v>
      </c>
      <c r="AB201" s="4">
        <f t="shared" si="94"/>
        <v>634201.8539999999</v>
      </c>
      <c r="AC201" s="6">
        <f t="shared" si="98"/>
        <v>739163</v>
      </c>
    </row>
    <row r="202" spans="3:29" ht="15">
      <c r="C202" s="1"/>
      <c r="D202" s="10"/>
      <c r="E202" s="10"/>
      <c r="F202" s="11">
        <v>1995</v>
      </c>
      <c r="G202" s="7">
        <v>15.8</v>
      </c>
      <c r="H202" s="7">
        <v>17.1</v>
      </c>
      <c r="I202" s="7">
        <v>19</v>
      </c>
      <c r="J202" s="7">
        <v>18.1</v>
      </c>
      <c r="K202" s="7">
        <v>14.1</v>
      </c>
      <c r="L202" s="7">
        <v>8.4</v>
      </c>
      <c r="M202" s="7">
        <v>7.5</v>
      </c>
      <c r="N202" s="7">
        <v>84.1</v>
      </c>
      <c r="O202" s="2">
        <v>730415</v>
      </c>
      <c r="Q202" s="1"/>
      <c r="T202" s="11">
        <v>1995</v>
      </c>
      <c r="U202" s="32">
        <f t="shared" si="97"/>
        <v>115405.57</v>
      </c>
      <c r="V202" s="32">
        <f t="shared" si="89"/>
        <v>124900.96500000003</v>
      </c>
      <c r="W202" s="32">
        <f t="shared" si="90"/>
        <v>138778.85</v>
      </c>
      <c r="X202" s="32">
        <f t="shared" si="91"/>
        <v>132205.11500000002</v>
      </c>
      <c r="Y202" s="32">
        <f t="shared" si="92"/>
        <v>102988.515</v>
      </c>
      <c r="Z202" s="32">
        <f t="shared" si="99"/>
        <v>61354.86</v>
      </c>
      <c r="AA202" s="32">
        <f t="shared" si="93"/>
        <v>54781.125</v>
      </c>
      <c r="AB202" s="4">
        <f t="shared" si="94"/>
        <v>614279.0149999999</v>
      </c>
      <c r="AC202" s="6">
        <f t="shared" si="98"/>
        <v>730415</v>
      </c>
    </row>
    <row r="203" spans="3:29" ht="15">
      <c r="C203" s="1"/>
      <c r="D203" s="10"/>
      <c r="E203" s="10"/>
      <c r="F203" s="11">
        <v>1994</v>
      </c>
      <c r="G203" s="7">
        <v>14.8</v>
      </c>
      <c r="H203" s="7">
        <v>17.1</v>
      </c>
      <c r="I203" s="7">
        <v>18.6</v>
      </c>
      <c r="J203" s="7">
        <v>18.1</v>
      </c>
      <c r="K203" s="7">
        <v>14.4</v>
      </c>
      <c r="L203" s="7">
        <v>8.8</v>
      </c>
      <c r="M203" s="7">
        <v>8.1</v>
      </c>
      <c r="N203" s="7">
        <v>83</v>
      </c>
      <c r="O203" s="2">
        <v>732974</v>
      </c>
      <c r="Q203" s="1"/>
      <c r="T203" s="11">
        <v>1994</v>
      </c>
      <c r="U203" s="32">
        <f t="shared" si="97"/>
        <v>108480.15200000002</v>
      </c>
      <c r="V203" s="32">
        <f t="shared" si="89"/>
        <v>125338.554</v>
      </c>
      <c r="W203" s="32">
        <f t="shared" si="90"/>
        <v>136333.164</v>
      </c>
      <c r="X203" s="32">
        <f t="shared" si="91"/>
        <v>132668.294</v>
      </c>
      <c r="Y203" s="32">
        <f t="shared" si="92"/>
        <v>105548.256</v>
      </c>
      <c r="Z203" s="32">
        <f t="shared" si="99"/>
        <v>64501.712</v>
      </c>
      <c r="AA203" s="32">
        <f t="shared" si="93"/>
        <v>59370.89399999999</v>
      </c>
      <c r="AB203" s="4">
        <f t="shared" si="94"/>
        <v>608368.42</v>
      </c>
      <c r="AC203" s="6">
        <f t="shared" si="98"/>
        <v>732974</v>
      </c>
    </row>
    <row r="204" spans="3:29" ht="15">
      <c r="C204" s="1"/>
      <c r="D204" s="10"/>
      <c r="E204" s="10"/>
      <c r="F204" s="11">
        <v>1993</v>
      </c>
      <c r="G204" s="7">
        <v>13.8</v>
      </c>
      <c r="H204" s="7">
        <v>16.7</v>
      </c>
      <c r="I204" s="7">
        <v>17.7</v>
      </c>
      <c r="J204" s="7">
        <v>18.1</v>
      </c>
      <c r="K204" s="7">
        <v>14.8</v>
      </c>
      <c r="L204" s="7">
        <v>9.3</v>
      </c>
      <c r="M204" s="7">
        <v>9.6</v>
      </c>
      <c r="N204" s="7">
        <v>81.1</v>
      </c>
      <c r="O204" s="2">
        <v>734081</v>
      </c>
      <c r="Q204" s="1"/>
      <c r="T204" s="11">
        <v>1993</v>
      </c>
      <c r="U204" s="32">
        <f t="shared" si="97"/>
        <v>101303.17800000001</v>
      </c>
      <c r="V204" s="32">
        <f t="shared" si="89"/>
        <v>122591.52699999999</v>
      </c>
      <c r="W204" s="32">
        <f t="shared" si="90"/>
        <v>129932.337</v>
      </c>
      <c r="X204" s="32">
        <f t="shared" si="91"/>
        <v>132868.66100000002</v>
      </c>
      <c r="Y204" s="32">
        <f t="shared" si="92"/>
        <v>108643.98800000001</v>
      </c>
      <c r="Z204" s="32">
        <f t="shared" si="99"/>
        <v>68269.53300000001</v>
      </c>
      <c r="AA204" s="32">
        <f t="shared" si="93"/>
        <v>70471.776</v>
      </c>
      <c r="AB204" s="4">
        <f t="shared" si="94"/>
        <v>595339.691</v>
      </c>
      <c r="AC204" s="6">
        <f t="shared" si="98"/>
        <v>734081</v>
      </c>
    </row>
  </sheetData>
  <printOptions gridLines="1"/>
  <pageMargins left="0.5511811023622047" right="0.5511811023622047" top="0.7874015748031497" bottom="0.984251968503937" header="0.5118110236220472" footer="0.5118110236220472"/>
  <pageSetup fitToHeight="0" fitToWidth="1" horizontalDpi="600" verticalDpi="600" orientation="portrait" paperSize="9" scale="66" r:id="rId1"/>
  <headerFooter alignWithMargins="0">
    <oddFooter>&amp;L&amp;8&amp;Z&amp;F \ &amp;A  &amp;D&amp;C&amp;8&amp;P of &amp;N</oddFooter>
  </headerFooter>
  <rowBreaks count="1" manualBreakCount="1"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X144"/>
  <sheetViews>
    <sheetView workbookViewId="0" topLeftCell="A83">
      <selection activeCell="C67" sqref="C67"/>
      <selection activeCell="E69" sqref="E69"/>
    </sheetView>
  </sheetViews>
  <sheetFormatPr defaultColWidth="9.33203125" defaultRowHeight="12.75"/>
  <cols>
    <col min="1" max="2" width="2.5" style="0" customWidth="1"/>
    <col min="3" max="3" width="8.16015625" style="0" customWidth="1"/>
    <col min="4" max="4" width="6" style="11" customWidth="1"/>
    <col min="5" max="5" width="8.16015625" style="2" customWidth="1"/>
    <col min="6" max="6" width="4" style="16" customWidth="1"/>
    <col min="7" max="12" width="5.33203125" style="2" customWidth="1"/>
    <col min="13" max="13" width="6.33203125" style="2" customWidth="1"/>
    <col min="14" max="14" width="3.16015625" style="0" customWidth="1"/>
    <col min="15" max="15" width="8.16015625" style="0" customWidth="1"/>
    <col min="16" max="22" width="6" style="0" customWidth="1"/>
    <col min="23" max="23" width="7" style="0" customWidth="1"/>
    <col min="24" max="24" width="8.33203125" style="0" customWidth="1"/>
    <col min="25" max="25" width="1.171875" style="0" customWidth="1"/>
    <col min="26" max="16384" width="8.16015625" style="0" customWidth="1"/>
  </cols>
  <sheetData>
    <row r="2" spans="3:15" ht="23.25">
      <c r="C2" s="13" t="s">
        <v>19</v>
      </c>
      <c r="G2" s="2" t="s">
        <v>87</v>
      </c>
      <c r="O2" t="s">
        <v>88</v>
      </c>
    </row>
    <row r="5" spans="7:17" ht="12.75">
      <c r="G5" s="3" t="s">
        <v>16</v>
      </c>
      <c r="Q5" t="s">
        <v>17</v>
      </c>
    </row>
    <row r="7" spans="3:24" ht="15">
      <c r="C7" s="1"/>
      <c r="E7" s="5" t="s">
        <v>15</v>
      </c>
      <c r="F7" s="17" t="s">
        <v>25</v>
      </c>
      <c r="G7" s="2" t="s">
        <v>1</v>
      </c>
      <c r="H7" s="2" t="s">
        <v>2</v>
      </c>
      <c r="I7" s="2" t="s">
        <v>3</v>
      </c>
      <c r="J7" s="2" t="s">
        <v>4</v>
      </c>
      <c r="K7" s="2" t="s">
        <v>5</v>
      </c>
      <c r="L7" s="2" t="s">
        <v>7</v>
      </c>
      <c r="M7" s="2" t="s">
        <v>8</v>
      </c>
      <c r="O7" s="1"/>
      <c r="W7" s="2" t="s">
        <v>8</v>
      </c>
      <c r="X7" s="2" t="s">
        <v>15</v>
      </c>
    </row>
    <row r="8" spans="3:22" ht="15">
      <c r="C8" s="1" t="s">
        <v>9</v>
      </c>
      <c r="E8" s="5"/>
      <c r="F8" s="17"/>
      <c r="O8" s="1" t="s">
        <v>9</v>
      </c>
      <c r="Q8" s="2" t="s">
        <v>18</v>
      </c>
      <c r="R8" s="2" t="s">
        <v>2</v>
      </c>
      <c r="S8" s="2" t="s">
        <v>3</v>
      </c>
      <c r="T8" s="2" t="s">
        <v>4</v>
      </c>
      <c r="U8" s="2" t="s">
        <v>5</v>
      </c>
      <c r="V8" s="2" t="s">
        <v>7</v>
      </c>
    </row>
    <row r="9" spans="3:24" ht="15">
      <c r="C9" s="1"/>
      <c r="D9" s="11">
        <v>2012</v>
      </c>
      <c r="E9" s="33">
        <v>18721</v>
      </c>
      <c r="F9" s="16">
        <v>1.4</v>
      </c>
      <c r="G9" s="7">
        <v>29.8</v>
      </c>
      <c r="H9" s="7">
        <v>21</v>
      </c>
      <c r="I9" s="7">
        <v>18.4</v>
      </c>
      <c r="J9" s="7">
        <v>13.8</v>
      </c>
      <c r="K9" s="7">
        <v>9.8</v>
      </c>
      <c r="L9" s="7">
        <v>7.2</v>
      </c>
      <c r="M9" s="7">
        <f>SUM(G9:K9)</f>
        <v>92.79999999999998</v>
      </c>
      <c r="O9" s="1"/>
      <c r="P9" s="11">
        <v>2012</v>
      </c>
      <c r="Q9" s="4">
        <f aca="true" t="shared" si="0" ref="Q9:Q19">G9*$E9/100</f>
        <v>5578.858</v>
      </c>
      <c r="R9" s="4">
        <f aca="true" t="shared" si="1" ref="R9:R19">H9*$E9/100</f>
        <v>3931.41</v>
      </c>
      <c r="S9" s="4">
        <f aca="true" t="shared" si="2" ref="S9:S19">I9*$E9/100</f>
        <v>3444.6639999999998</v>
      </c>
      <c r="T9" s="4">
        <f aca="true" t="shared" si="3" ref="T9:T19">J9*$E9/100</f>
        <v>2583.498</v>
      </c>
      <c r="U9" s="4">
        <f aca="true" t="shared" si="4" ref="U9:U19">K9*$E9/100</f>
        <v>1834.6580000000001</v>
      </c>
      <c r="V9" s="4">
        <f aca="true" t="shared" si="5" ref="V9:V19">L9*$E9/100</f>
        <v>1347.912</v>
      </c>
      <c r="W9" s="34">
        <f aca="true" t="shared" si="6" ref="W9:W19">M9*$E9/100</f>
        <v>17373.087999999996</v>
      </c>
      <c r="X9" s="6">
        <f aca="true" t="shared" si="7" ref="X9:X19">E9</f>
        <v>18721</v>
      </c>
    </row>
    <row r="10" spans="3:24" ht="15">
      <c r="C10" s="1"/>
      <c r="D10" s="11">
        <v>2011</v>
      </c>
      <c r="E10" s="33">
        <v>20579</v>
      </c>
      <c r="F10" s="16">
        <v>1.5</v>
      </c>
      <c r="G10" s="7">
        <v>29.6</v>
      </c>
      <c r="H10" s="7">
        <v>19.9</v>
      </c>
      <c r="I10" s="7">
        <v>17.9</v>
      </c>
      <c r="J10" s="7">
        <v>14.2</v>
      </c>
      <c r="K10" s="7">
        <v>10.4</v>
      </c>
      <c r="L10" s="7">
        <v>8</v>
      </c>
      <c r="M10" s="7">
        <f>SUM(G10:K10)</f>
        <v>92.00000000000001</v>
      </c>
      <c r="O10" s="1"/>
      <c r="P10" s="11">
        <v>2011</v>
      </c>
      <c r="Q10" s="4">
        <f aca="true" t="shared" si="8" ref="Q10:W11">G10*$E10/100</f>
        <v>6091.384</v>
      </c>
      <c r="R10" s="4">
        <f t="shared" si="8"/>
        <v>4095.2209999999995</v>
      </c>
      <c r="S10" s="4">
        <f t="shared" si="8"/>
        <v>3683.6409999999996</v>
      </c>
      <c r="T10" s="4">
        <f t="shared" si="8"/>
        <v>2922.218</v>
      </c>
      <c r="U10" s="4">
        <f t="shared" si="8"/>
        <v>2140.216</v>
      </c>
      <c r="V10" s="4">
        <f t="shared" si="8"/>
        <v>1646.32</v>
      </c>
      <c r="W10" s="34">
        <f t="shared" si="8"/>
        <v>18932.680000000004</v>
      </c>
      <c r="X10" s="6">
        <f>E10</f>
        <v>20579</v>
      </c>
    </row>
    <row r="11" spans="3:24" ht="15">
      <c r="C11" s="1"/>
      <c r="D11" s="11">
        <v>2010</v>
      </c>
      <c r="E11" s="33">
        <v>18096</v>
      </c>
      <c r="F11" s="16">
        <v>1.5</v>
      </c>
      <c r="G11" s="7">
        <v>29.6</v>
      </c>
      <c r="H11" s="7">
        <v>20.7</v>
      </c>
      <c r="I11" s="7">
        <v>18.1</v>
      </c>
      <c r="J11" s="7">
        <v>13.8</v>
      </c>
      <c r="K11" s="7">
        <v>9.8</v>
      </c>
      <c r="L11" s="7">
        <v>8</v>
      </c>
      <c r="M11" s="7">
        <f>SUM(G11:K11)</f>
        <v>92</v>
      </c>
      <c r="O11" s="1"/>
      <c r="P11" s="11">
        <v>2010</v>
      </c>
      <c r="Q11" s="4">
        <f t="shared" si="8"/>
        <v>5356.416</v>
      </c>
      <c r="R11" s="4">
        <f t="shared" si="8"/>
        <v>3745.8720000000003</v>
      </c>
      <c r="S11" s="4">
        <f t="shared" si="8"/>
        <v>3275.376</v>
      </c>
      <c r="T11" s="4">
        <f t="shared" si="8"/>
        <v>2497.248</v>
      </c>
      <c r="U11" s="4">
        <f t="shared" si="8"/>
        <v>1773.4080000000001</v>
      </c>
      <c r="V11" s="4">
        <f t="shared" si="8"/>
        <v>1447.68</v>
      </c>
      <c r="W11" s="34">
        <f t="shared" si="8"/>
        <v>16648.32</v>
      </c>
      <c r="X11" s="6">
        <f>E11</f>
        <v>18096</v>
      </c>
    </row>
    <row r="12" spans="3:24" ht="15">
      <c r="C12" s="1"/>
      <c r="D12" s="11">
        <v>2009</v>
      </c>
      <c r="E12" s="33">
        <v>19122</v>
      </c>
      <c r="F12" s="16">
        <v>1.6</v>
      </c>
      <c r="G12" s="7">
        <v>30.9</v>
      </c>
      <c r="H12" s="7">
        <v>20.6</v>
      </c>
      <c r="I12" s="7">
        <v>18.3</v>
      </c>
      <c r="J12" s="7">
        <v>13.7</v>
      </c>
      <c r="K12" s="7">
        <v>9.2</v>
      </c>
      <c r="L12" s="7">
        <v>7.3</v>
      </c>
      <c r="M12" s="7">
        <f aca="true" t="shared" si="9" ref="M12:M20">SUM(G12:K12)</f>
        <v>92.7</v>
      </c>
      <c r="O12" s="1"/>
      <c r="P12" s="11">
        <v>2009</v>
      </c>
      <c r="Q12" s="4">
        <f t="shared" si="0"/>
        <v>5908.697999999999</v>
      </c>
      <c r="R12" s="4">
        <f t="shared" si="1"/>
        <v>3939.132</v>
      </c>
      <c r="S12" s="4">
        <f t="shared" si="2"/>
        <v>3499.3260000000005</v>
      </c>
      <c r="T12" s="4">
        <f t="shared" si="3"/>
        <v>2619.714</v>
      </c>
      <c r="U12" s="4">
        <f t="shared" si="4"/>
        <v>1759.224</v>
      </c>
      <c r="V12" s="4">
        <f t="shared" si="5"/>
        <v>1395.906</v>
      </c>
      <c r="W12" s="34">
        <f t="shared" si="6"/>
        <v>17726.094</v>
      </c>
      <c r="X12" s="6">
        <f t="shared" si="7"/>
        <v>19122</v>
      </c>
    </row>
    <row r="13" spans="3:24" ht="15">
      <c r="C13" s="1"/>
      <c r="D13" s="11">
        <v>2008</v>
      </c>
      <c r="E13" s="33">
        <v>19167</v>
      </c>
      <c r="F13" s="16">
        <v>1.7</v>
      </c>
      <c r="G13" s="7">
        <v>30</v>
      </c>
      <c r="H13" s="7">
        <v>20.6</v>
      </c>
      <c r="I13" s="7">
        <v>17.9</v>
      </c>
      <c r="J13" s="7">
        <v>14.1</v>
      </c>
      <c r="K13" s="7">
        <v>9.800000000000011</v>
      </c>
      <c r="L13" s="7">
        <v>7.599999999999994</v>
      </c>
      <c r="M13" s="7">
        <f t="shared" si="9"/>
        <v>92.4</v>
      </c>
      <c r="O13" s="1"/>
      <c r="P13" s="11">
        <v>2008</v>
      </c>
      <c r="Q13" s="4">
        <f t="shared" si="0"/>
        <v>5750.1</v>
      </c>
      <c r="R13" s="4">
        <f t="shared" si="1"/>
        <v>3948.402</v>
      </c>
      <c r="S13" s="4">
        <f t="shared" si="2"/>
        <v>3430.893</v>
      </c>
      <c r="T13" s="4">
        <f t="shared" si="3"/>
        <v>2702.547</v>
      </c>
      <c r="U13" s="4">
        <f t="shared" si="4"/>
        <v>1878.366000000002</v>
      </c>
      <c r="V13" s="4">
        <f t="shared" si="5"/>
        <v>1456.6919999999989</v>
      </c>
      <c r="W13" s="34">
        <f t="shared" si="6"/>
        <v>17710.308</v>
      </c>
      <c r="X13" s="6">
        <f t="shared" si="7"/>
        <v>19167</v>
      </c>
    </row>
    <row r="14" spans="3:24" ht="15">
      <c r="C14" s="1"/>
      <c r="D14" s="11">
        <v>2007</v>
      </c>
      <c r="E14" s="33">
        <v>20747</v>
      </c>
      <c r="F14" s="16">
        <v>1.9</v>
      </c>
      <c r="G14" s="7">
        <v>29.3</v>
      </c>
      <c r="H14" s="7">
        <v>19.8</v>
      </c>
      <c r="I14" s="7">
        <v>18.3</v>
      </c>
      <c r="J14" s="7">
        <v>14.4</v>
      </c>
      <c r="K14" s="7">
        <v>10</v>
      </c>
      <c r="L14" s="7">
        <v>8.2</v>
      </c>
      <c r="M14" s="7">
        <f t="shared" si="9"/>
        <v>91.80000000000001</v>
      </c>
      <c r="O14" s="1"/>
      <c r="P14" s="11">
        <v>2007</v>
      </c>
      <c r="Q14" s="4">
        <f t="shared" si="0"/>
        <v>6078.871</v>
      </c>
      <c r="R14" s="4">
        <f t="shared" si="1"/>
        <v>4107.906</v>
      </c>
      <c r="S14" s="4">
        <f t="shared" si="2"/>
        <v>3796.7010000000005</v>
      </c>
      <c r="T14" s="4">
        <f t="shared" si="3"/>
        <v>2987.5679999999998</v>
      </c>
      <c r="U14" s="4">
        <f t="shared" si="4"/>
        <v>2074.7</v>
      </c>
      <c r="V14" s="4">
        <f t="shared" si="5"/>
        <v>1701.254</v>
      </c>
      <c r="W14" s="34">
        <f t="shared" si="6"/>
        <v>19045.746000000003</v>
      </c>
      <c r="X14" s="6">
        <f t="shared" si="7"/>
        <v>20747</v>
      </c>
    </row>
    <row r="15" spans="3:24" ht="15">
      <c r="C15" s="1"/>
      <c r="D15" s="11">
        <v>2006</v>
      </c>
      <c r="E15" s="33">
        <v>20321</v>
      </c>
      <c r="F15" s="16">
        <v>1.9</v>
      </c>
      <c r="G15" s="7">
        <v>28.6</v>
      </c>
      <c r="H15" s="7">
        <v>19.7</v>
      </c>
      <c r="I15" s="7">
        <v>18.8</v>
      </c>
      <c r="J15" s="7">
        <v>14.6</v>
      </c>
      <c r="K15" s="7">
        <v>10</v>
      </c>
      <c r="L15" s="7">
        <v>8.3</v>
      </c>
      <c r="M15" s="7">
        <f t="shared" si="9"/>
        <v>91.69999999999999</v>
      </c>
      <c r="O15" s="1"/>
      <c r="P15" s="11">
        <v>2006</v>
      </c>
      <c r="Q15" s="4">
        <f aca="true" t="shared" si="10" ref="Q15:W18">G15*$E15/100</f>
        <v>5811.806</v>
      </c>
      <c r="R15" s="4">
        <f t="shared" si="10"/>
        <v>4003.237</v>
      </c>
      <c r="S15" s="4">
        <f t="shared" si="10"/>
        <v>3820.348</v>
      </c>
      <c r="T15" s="4">
        <f t="shared" si="10"/>
        <v>2966.866</v>
      </c>
      <c r="U15" s="4">
        <f t="shared" si="10"/>
        <v>2032.1</v>
      </c>
      <c r="V15" s="4">
        <f t="shared" si="10"/>
        <v>1686.6430000000003</v>
      </c>
      <c r="W15" s="34">
        <f t="shared" si="10"/>
        <v>18634.356999999996</v>
      </c>
      <c r="X15" s="6">
        <f>E15</f>
        <v>20321</v>
      </c>
    </row>
    <row r="16" spans="3:24" ht="15">
      <c r="C16" s="1"/>
      <c r="D16" s="11">
        <v>2005</v>
      </c>
      <c r="E16" s="33">
        <v>20913</v>
      </c>
      <c r="F16" s="16">
        <v>1.9</v>
      </c>
      <c r="G16" s="7">
        <v>27.1</v>
      </c>
      <c r="H16" s="7">
        <v>19.9</v>
      </c>
      <c r="I16" s="7">
        <v>18.9</v>
      </c>
      <c r="J16" s="7">
        <v>14.9</v>
      </c>
      <c r="K16" s="7">
        <v>10.6</v>
      </c>
      <c r="L16" s="7">
        <v>8.6</v>
      </c>
      <c r="M16" s="7">
        <f t="shared" si="9"/>
        <v>91.4</v>
      </c>
      <c r="O16" s="1"/>
      <c r="P16" s="11">
        <v>2005</v>
      </c>
      <c r="Q16" s="4">
        <f t="shared" si="10"/>
        <v>5667.423000000001</v>
      </c>
      <c r="R16" s="4">
        <f t="shared" si="10"/>
        <v>4161.687</v>
      </c>
      <c r="S16" s="4">
        <f t="shared" si="10"/>
        <v>3952.5569999999993</v>
      </c>
      <c r="T16" s="4">
        <f t="shared" si="10"/>
        <v>3116.0370000000003</v>
      </c>
      <c r="U16" s="4">
        <f t="shared" si="10"/>
        <v>2216.778</v>
      </c>
      <c r="V16" s="4">
        <f t="shared" si="10"/>
        <v>1798.5179999999998</v>
      </c>
      <c r="W16" s="34">
        <f t="shared" si="10"/>
        <v>19114.482000000004</v>
      </c>
      <c r="X16" s="6">
        <f>E16</f>
        <v>20913</v>
      </c>
    </row>
    <row r="17" spans="3:24" ht="15">
      <c r="C17" s="1"/>
      <c r="D17" s="11">
        <v>2004</v>
      </c>
      <c r="E17" s="33">
        <v>20514</v>
      </c>
      <c r="F17" s="16">
        <v>2</v>
      </c>
      <c r="G17" s="7">
        <v>27.1</v>
      </c>
      <c r="H17" s="7">
        <v>20.1</v>
      </c>
      <c r="I17" s="7">
        <v>18.7</v>
      </c>
      <c r="J17" s="7">
        <v>14.7</v>
      </c>
      <c r="K17" s="7">
        <v>10.3</v>
      </c>
      <c r="L17" s="7">
        <v>9.1</v>
      </c>
      <c r="M17" s="7">
        <f t="shared" si="9"/>
        <v>90.9</v>
      </c>
      <c r="O17" s="1"/>
      <c r="P17" s="11">
        <v>2004</v>
      </c>
      <c r="Q17" s="4">
        <f t="shared" si="10"/>
        <v>5559.294</v>
      </c>
      <c r="R17" s="4">
        <f t="shared" si="10"/>
        <v>4123.314</v>
      </c>
      <c r="S17" s="4">
        <f t="shared" si="10"/>
        <v>3836.118</v>
      </c>
      <c r="T17" s="4">
        <f t="shared" si="10"/>
        <v>3015.558</v>
      </c>
      <c r="U17" s="4">
        <f t="shared" si="10"/>
        <v>2112.942</v>
      </c>
      <c r="V17" s="4">
        <f t="shared" si="10"/>
        <v>1866.774</v>
      </c>
      <c r="W17" s="34">
        <f t="shared" si="10"/>
        <v>18647.226000000002</v>
      </c>
      <c r="X17" s="6">
        <f>E17</f>
        <v>20514</v>
      </c>
    </row>
    <row r="18" spans="3:24" ht="15">
      <c r="C18" s="1"/>
      <c r="D18" s="11">
        <v>2003</v>
      </c>
      <c r="E18" s="33">
        <v>21663</v>
      </c>
      <c r="F18" s="16">
        <v>2.1</v>
      </c>
      <c r="G18" s="7">
        <v>26</v>
      </c>
      <c r="H18" s="7">
        <v>19.7</v>
      </c>
      <c r="I18" s="7">
        <v>19</v>
      </c>
      <c r="J18" s="7">
        <v>15.5</v>
      </c>
      <c r="K18" s="7">
        <v>11</v>
      </c>
      <c r="L18" s="7">
        <v>8.8</v>
      </c>
      <c r="M18" s="7">
        <f t="shared" si="9"/>
        <v>91.2</v>
      </c>
      <c r="O18" s="1"/>
      <c r="P18" s="11">
        <v>2003</v>
      </c>
      <c r="Q18" s="4">
        <f t="shared" si="10"/>
        <v>5632.38</v>
      </c>
      <c r="R18" s="4">
        <f t="shared" si="10"/>
        <v>4267.611</v>
      </c>
      <c r="S18" s="4">
        <f t="shared" si="10"/>
        <v>4115.97</v>
      </c>
      <c r="T18" s="4">
        <f t="shared" si="10"/>
        <v>3357.765</v>
      </c>
      <c r="U18" s="4">
        <f t="shared" si="10"/>
        <v>2382.93</v>
      </c>
      <c r="V18" s="4">
        <f t="shared" si="10"/>
        <v>1906.3440000000003</v>
      </c>
      <c r="W18" s="34">
        <f t="shared" si="10"/>
        <v>19756.656000000003</v>
      </c>
      <c r="X18" s="6">
        <f>E18</f>
        <v>21663</v>
      </c>
    </row>
    <row r="19" spans="3:24" ht="15">
      <c r="C19" s="1"/>
      <c r="D19" s="11">
        <v>2002</v>
      </c>
      <c r="E19" s="33">
        <v>22377</v>
      </c>
      <c r="F19" s="16">
        <v>2.2</v>
      </c>
      <c r="G19" s="7">
        <v>25.9</v>
      </c>
      <c r="H19" s="7">
        <v>19.7</v>
      </c>
      <c r="I19" s="7">
        <v>18.7</v>
      </c>
      <c r="J19" s="7">
        <v>14.5</v>
      </c>
      <c r="K19" s="7">
        <v>10.8</v>
      </c>
      <c r="L19" s="7">
        <v>10.4</v>
      </c>
      <c r="M19" s="7">
        <f t="shared" si="9"/>
        <v>89.6</v>
      </c>
      <c r="O19" s="1"/>
      <c r="P19" s="11">
        <v>2002</v>
      </c>
      <c r="Q19" s="4">
        <f t="shared" si="0"/>
        <v>5795.642999999999</v>
      </c>
      <c r="R19" s="4">
        <f t="shared" si="1"/>
        <v>4408.268999999999</v>
      </c>
      <c r="S19" s="4">
        <f t="shared" si="2"/>
        <v>4184.499</v>
      </c>
      <c r="T19" s="4">
        <f t="shared" si="3"/>
        <v>3244.665</v>
      </c>
      <c r="U19" s="4">
        <f t="shared" si="4"/>
        <v>2416.716</v>
      </c>
      <c r="V19" s="4">
        <f t="shared" si="5"/>
        <v>2327.208</v>
      </c>
      <c r="W19" s="34">
        <f t="shared" si="6"/>
        <v>20049.792</v>
      </c>
      <c r="X19" s="6">
        <f t="shared" si="7"/>
        <v>22377</v>
      </c>
    </row>
    <row r="20" spans="3:24" ht="15">
      <c r="C20" s="1"/>
      <c r="D20" s="11">
        <v>2001</v>
      </c>
      <c r="E20" s="33">
        <v>19618</v>
      </c>
      <c r="F20" s="16">
        <v>2.5</v>
      </c>
      <c r="G20" s="7">
        <v>26.6</v>
      </c>
      <c r="H20" s="7">
        <v>20.5</v>
      </c>
      <c r="I20" s="7">
        <v>19.2</v>
      </c>
      <c r="J20" s="7">
        <v>15</v>
      </c>
      <c r="K20" s="7">
        <v>9.7</v>
      </c>
      <c r="L20" s="7">
        <v>9</v>
      </c>
      <c r="M20" s="7">
        <f t="shared" si="9"/>
        <v>91</v>
      </c>
      <c r="O20" s="1"/>
      <c r="P20" s="11">
        <v>2001</v>
      </c>
      <c r="Q20" s="4">
        <f aca="true" t="shared" si="11" ref="Q20:W20">G20*$E20/100</f>
        <v>5218.388000000001</v>
      </c>
      <c r="R20" s="4">
        <f t="shared" si="11"/>
        <v>4021.69</v>
      </c>
      <c r="S20" s="4">
        <f t="shared" si="11"/>
        <v>3766.656</v>
      </c>
      <c r="T20" s="4">
        <f t="shared" si="11"/>
        <v>2942.7</v>
      </c>
      <c r="U20" s="4">
        <f t="shared" si="11"/>
        <v>1902.9459999999997</v>
      </c>
      <c r="V20" s="4">
        <f t="shared" si="11"/>
        <v>1765.62</v>
      </c>
      <c r="W20" s="34">
        <f t="shared" si="11"/>
        <v>17852.38</v>
      </c>
      <c r="X20" s="6">
        <f>E20</f>
        <v>19618</v>
      </c>
    </row>
    <row r="22" spans="3:24" ht="15">
      <c r="C22" s="1"/>
      <c r="G22" s="2" t="s">
        <v>1</v>
      </c>
      <c r="H22" s="2" t="s">
        <v>2</v>
      </c>
      <c r="I22" s="2" t="s">
        <v>3</v>
      </c>
      <c r="J22" s="2" t="s">
        <v>4</v>
      </c>
      <c r="K22" s="2" t="s">
        <v>5</v>
      </c>
      <c r="L22" s="2" t="s">
        <v>7</v>
      </c>
      <c r="M22" s="2" t="s">
        <v>8</v>
      </c>
      <c r="O22" s="1"/>
      <c r="Q22" s="2" t="s">
        <v>18</v>
      </c>
      <c r="R22" s="2" t="s">
        <v>2</v>
      </c>
      <c r="S22" s="2" t="s">
        <v>3</v>
      </c>
      <c r="T22" s="2" t="s">
        <v>4</v>
      </c>
      <c r="U22" s="2" t="s">
        <v>5</v>
      </c>
      <c r="V22" s="2" t="s">
        <v>7</v>
      </c>
      <c r="W22" s="2" t="s">
        <v>8</v>
      </c>
      <c r="X22" s="2" t="s">
        <v>15</v>
      </c>
    </row>
    <row r="23" spans="3:15" ht="15">
      <c r="C23" s="1" t="s">
        <v>11</v>
      </c>
      <c r="O23" s="1" t="s">
        <v>11</v>
      </c>
    </row>
    <row r="24" spans="3:24" ht="15">
      <c r="C24" s="1"/>
      <c r="D24" s="11">
        <v>2012</v>
      </c>
      <c r="E24" s="2">
        <v>7119</v>
      </c>
      <c r="F24" s="16">
        <v>0.5</v>
      </c>
      <c r="G24" s="2">
        <v>30.7</v>
      </c>
      <c r="H24" s="2">
        <v>19.7</v>
      </c>
      <c r="I24" s="2">
        <v>19</v>
      </c>
      <c r="J24" s="2">
        <v>15</v>
      </c>
      <c r="K24" s="2">
        <v>9.599999999999994</v>
      </c>
      <c r="L24" s="2">
        <v>6</v>
      </c>
      <c r="M24" s="7">
        <f>SUM(G24:K24)</f>
        <v>94</v>
      </c>
      <c r="O24" s="1"/>
      <c r="P24" s="11">
        <v>2012</v>
      </c>
      <c r="Q24" s="4">
        <f aca="true" t="shared" si="12" ref="Q24:Q34">G24*$E24/100</f>
        <v>2185.533</v>
      </c>
      <c r="R24" s="4">
        <f aca="true" t="shared" si="13" ref="R24:R34">H24*$E24/100</f>
        <v>1402.443</v>
      </c>
      <c r="S24" s="4">
        <f aca="true" t="shared" si="14" ref="S24:S34">I24*$E24/100</f>
        <v>1352.61</v>
      </c>
      <c r="T24" s="4">
        <f aca="true" t="shared" si="15" ref="T24:T34">J24*$E24/100</f>
        <v>1067.85</v>
      </c>
      <c r="U24" s="4">
        <f aca="true" t="shared" si="16" ref="U24:U34">K24*$E24/100</f>
        <v>683.4239999999996</v>
      </c>
      <c r="V24" s="4">
        <f aca="true" t="shared" si="17" ref="V24:V34">L24*$E24/100</f>
        <v>427.14</v>
      </c>
      <c r="W24" s="34">
        <f aca="true" t="shared" si="18" ref="W24:W34">M24*$E24/100</f>
        <v>6691.86</v>
      </c>
      <c r="X24" s="6">
        <f aca="true" t="shared" si="19" ref="X24:X34">E24</f>
        <v>7119</v>
      </c>
    </row>
    <row r="25" spans="3:24" ht="15">
      <c r="C25" s="1"/>
      <c r="D25" s="11">
        <v>2011</v>
      </c>
      <c r="E25" s="2">
        <v>7859</v>
      </c>
      <c r="F25" s="16">
        <v>0.6</v>
      </c>
      <c r="G25" s="2">
        <v>30.3</v>
      </c>
      <c r="H25" s="2">
        <v>18.5</v>
      </c>
      <c r="I25" s="2">
        <v>19</v>
      </c>
      <c r="J25" s="2">
        <v>15.1</v>
      </c>
      <c r="K25" s="2">
        <v>10.8</v>
      </c>
      <c r="L25" s="2">
        <v>6.3</v>
      </c>
      <c r="M25" s="7">
        <f>SUM(G25:K25)</f>
        <v>93.69999999999999</v>
      </c>
      <c r="O25" s="1"/>
      <c r="P25" s="11">
        <v>2011</v>
      </c>
      <c r="Q25" s="4">
        <f aca="true" t="shared" si="20" ref="Q25:W26">G25*$E25/100</f>
        <v>2381.277</v>
      </c>
      <c r="R25" s="4">
        <f t="shared" si="20"/>
        <v>1453.915</v>
      </c>
      <c r="S25" s="4">
        <f t="shared" si="20"/>
        <v>1493.21</v>
      </c>
      <c r="T25" s="4">
        <f t="shared" si="20"/>
        <v>1186.7089999999998</v>
      </c>
      <c r="U25" s="4">
        <f t="shared" si="20"/>
        <v>848.7720000000002</v>
      </c>
      <c r="V25" s="4">
        <f t="shared" si="20"/>
        <v>495.11699999999996</v>
      </c>
      <c r="W25" s="34">
        <f t="shared" si="20"/>
        <v>7363.882999999999</v>
      </c>
      <c r="X25" s="6">
        <f>E25</f>
        <v>7859</v>
      </c>
    </row>
    <row r="26" spans="3:24" ht="15">
      <c r="C26" s="1"/>
      <c r="D26" s="11">
        <v>2010</v>
      </c>
      <c r="E26" s="2">
        <v>7001</v>
      </c>
      <c r="F26" s="16">
        <v>0.6</v>
      </c>
      <c r="G26" s="2">
        <v>29.5</v>
      </c>
      <c r="H26" s="2">
        <v>19.8</v>
      </c>
      <c r="I26" s="2">
        <v>19.1</v>
      </c>
      <c r="J26" s="2">
        <v>15</v>
      </c>
      <c r="K26" s="2">
        <v>9.8</v>
      </c>
      <c r="L26" s="2">
        <v>6.8</v>
      </c>
      <c r="M26" s="7">
        <f>SUM(G26:K26)</f>
        <v>93.2</v>
      </c>
      <c r="O26" s="1"/>
      <c r="P26" s="11">
        <v>2010</v>
      </c>
      <c r="Q26" s="4">
        <f t="shared" si="20"/>
        <v>2065.295</v>
      </c>
      <c r="R26" s="4">
        <f t="shared" si="20"/>
        <v>1386.198</v>
      </c>
      <c r="S26" s="4">
        <f t="shared" si="20"/>
        <v>1337.191</v>
      </c>
      <c r="T26" s="4">
        <f t="shared" si="20"/>
        <v>1050.15</v>
      </c>
      <c r="U26" s="4">
        <f t="shared" si="20"/>
        <v>686.0980000000001</v>
      </c>
      <c r="V26" s="4">
        <f t="shared" si="20"/>
        <v>476.068</v>
      </c>
      <c r="W26" s="34">
        <f t="shared" si="20"/>
        <v>6524.932000000001</v>
      </c>
      <c r="X26" s="6">
        <f>E26</f>
        <v>7001</v>
      </c>
    </row>
    <row r="27" spans="3:24" ht="15">
      <c r="C27" s="1"/>
      <c r="D27" s="11">
        <v>2009</v>
      </c>
      <c r="E27" s="2">
        <v>7415</v>
      </c>
      <c r="F27" s="16">
        <v>0.6</v>
      </c>
      <c r="G27" s="2">
        <v>29.8</v>
      </c>
      <c r="H27" s="2">
        <v>19.1</v>
      </c>
      <c r="I27" s="2">
        <v>19.4</v>
      </c>
      <c r="J27" s="2">
        <v>14.7</v>
      </c>
      <c r="K27" s="2">
        <v>10</v>
      </c>
      <c r="L27" s="2">
        <v>7</v>
      </c>
      <c r="M27" s="7">
        <f aca="true" t="shared" si="21" ref="M27:M35">SUM(G27:K27)</f>
        <v>93.00000000000001</v>
      </c>
      <c r="O27" s="1"/>
      <c r="P27" s="11">
        <v>2009</v>
      </c>
      <c r="Q27" s="4">
        <f t="shared" si="12"/>
        <v>2209.67</v>
      </c>
      <c r="R27" s="4">
        <f t="shared" si="13"/>
        <v>1416.265</v>
      </c>
      <c r="S27" s="4">
        <f t="shared" si="14"/>
        <v>1438.51</v>
      </c>
      <c r="T27" s="4">
        <f t="shared" si="15"/>
        <v>1090.005</v>
      </c>
      <c r="U27" s="4">
        <f t="shared" si="16"/>
        <v>741.5</v>
      </c>
      <c r="V27" s="4">
        <f t="shared" si="17"/>
        <v>519.05</v>
      </c>
      <c r="W27" s="34">
        <f t="shared" si="18"/>
        <v>6895.950000000001</v>
      </c>
      <c r="X27" s="6">
        <f t="shared" si="19"/>
        <v>7415</v>
      </c>
    </row>
    <row r="28" spans="3:24" ht="15">
      <c r="C28" s="1"/>
      <c r="D28" s="11">
        <v>2008</v>
      </c>
      <c r="E28" s="2">
        <v>7533</v>
      </c>
      <c r="F28" s="16">
        <v>0.7</v>
      </c>
      <c r="G28" s="2">
        <v>29.3</v>
      </c>
      <c r="H28" s="2">
        <v>20.9</v>
      </c>
      <c r="I28" s="2">
        <v>18.1</v>
      </c>
      <c r="J28" s="2">
        <v>15.1</v>
      </c>
      <c r="K28" s="2">
        <v>9.899999999999991</v>
      </c>
      <c r="L28" s="2">
        <v>6.7</v>
      </c>
      <c r="M28" s="7">
        <f t="shared" si="21"/>
        <v>93.3</v>
      </c>
      <c r="O28" s="1"/>
      <c r="P28" s="11">
        <v>2008</v>
      </c>
      <c r="Q28" s="4">
        <f t="shared" si="12"/>
        <v>2207.169</v>
      </c>
      <c r="R28" s="4">
        <f t="shared" si="13"/>
        <v>1574.397</v>
      </c>
      <c r="S28" s="4">
        <f t="shared" si="14"/>
        <v>1363.4730000000002</v>
      </c>
      <c r="T28" s="4">
        <f t="shared" si="15"/>
        <v>1137.483</v>
      </c>
      <c r="U28" s="4">
        <f t="shared" si="16"/>
        <v>745.7669999999994</v>
      </c>
      <c r="V28" s="4">
        <f t="shared" si="17"/>
        <v>504.711</v>
      </c>
      <c r="W28" s="34">
        <f t="shared" si="18"/>
        <v>7028.289000000001</v>
      </c>
      <c r="X28" s="6">
        <f t="shared" si="19"/>
        <v>7533</v>
      </c>
    </row>
    <row r="29" spans="3:24" ht="15">
      <c r="C29" s="1"/>
      <c r="D29" s="11">
        <v>2007</v>
      </c>
      <c r="E29" s="2">
        <v>8179</v>
      </c>
      <c r="F29" s="16">
        <v>0.7</v>
      </c>
      <c r="G29" s="2">
        <v>28.5</v>
      </c>
      <c r="H29" s="2">
        <v>21.4</v>
      </c>
      <c r="I29" s="2">
        <v>18.7</v>
      </c>
      <c r="J29" s="2">
        <v>14.4</v>
      </c>
      <c r="K29" s="2">
        <v>10</v>
      </c>
      <c r="L29" s="2">
        <v>7</v>
      </c>
      <c r="M29" s="7">
        <f t="shared" si="21"/>
        <v>93</v>
      </c>
      <c r="O29" s="1"/>
      <c r="P29" s="11">
        <v>2007</v>
      </c>
      <c r="Q29" s="4">
        <f t="shared" si="12"/>
        <v>2331.015</v>
      </c>
      <c r="R29" s="4">
        <f t="shared" si="13"/>
        <v>1750.3059999999998</v>
      </c>
      <c r="S29" s="4">
        <f t="shared" si="14"/>
        <v>1529.473</v>
      </c>
      <c r="T29" s="4">
        <f t="shared" si="15"/>
        <v>1177.776</v>
      </c>
      <c r="U29" s="4">
        <f t="shared" si="16"/>
        <v>817.9</v>
      </c>
      <c r="V29" s="4">
        <f t="shared" si="17"/>
        <v>572.53</v>
      </c>
      <c r="W29" s="34">
        <f t="shared" si="18"/>
        <v>7606.47</v>
      </c>
      <c r="X29" s="6">
        <f t="shared" si="19"/>
        <v>8179</v>
      </c>
    </row>
    <row r="30" spans="3:24" ht="15">
      <c r="C30" s="1"/>
      <c r="D30" s="11">
        <v>2006</v>
      </c>
      <c r="E30" s="2">
        <v>8192</v>
      </c>
      <c r="F30" s="16">
        <v>0.8</v>
      </c>
      <c r="G30" s="2">
        <v>28.8</v>
      </c>
      <c r="H30" s="2">
        <v>20.4</v>
      </c>
      <c r="I30" s="2">
        <v>20.1</v>
      </c>
      <c r="J30" s="2">
        <v>14.5</v>
      </c>
      <c r="K30" s="2">
        <v>9.1</v>
      </c>
      <c r="L30" s="2">
        <v>7.1</v>
      </c>
      <c r="M30" s="7">
        <f t="shared" si="21"/>
        <v>92.9</v>
      </c>
      <c r="O30" s="1"/>
      <c r="P30" s="11">
        <v>2006</v>
      </c>
      <c r="Q30" s="4">
        <f t="shared" si="12"/>
        <v>2359.2960000000003</v>
      </c>
      <c r="R30" s="4">
        <f t="shared" si="13"/>
        <v>1671.168</v>
      </c>
      <c r="S30" s="4">
        <f t="shared" si="14"/>
        <v>1646.592</v>
      </c>
      <c r="T30" s="4">
        <f t="shared" si="15"/>
        <v>1187.84</v>
      </c>
      <c r="U30" s="4">
        <f t="shared" si="16"/>
        <v>745.472</v>
      </c>
      <c r="V30" s="4">
        <f t="shared" si="17"/>
        <v>581.632</v>
      </c>
      <c r="W30" s="34">
        <f t="shared" si="18"/>
        <v>7610.368</v>
      </c>
      <c r="X30" s="6">
        <f t="shared" si="19"/>
        <v>8192</v>
      </c>
    </row>
    <row r="31" spans="3:24" ht="15">
      <c r="C31" s="1"/>
      <c r="D31" s="11">
        <v>2005</v>
      </c>
      <c r="E31" s="2">
        <v>8195</v>
      </c>
      <c r="F31" s="16">
        <v>0.8</v>
      </c>
      <c r="G31" s="2">
        <v>27.6</v>
      </c>
      <c r="H31" s="2">
        <v>20.6</v>
      </c>
      <c r="I31" s="2">
        <v>19.7</v>
      </c>
      <c r="J31" s="2">
        <v>15.2</v>
      </c>
      <c r="K31" s="2">
        <v>10.2</v>
      </c>
      <c r="L31" s="2">
        <v>6.7</v>
      </c>
      <c r="M31" s="7">
        <f t="shared" si="21"/>
        <v>93.30000000000001</v>
      </c>
      <c r="O31" s="1"/>
      <c r="P31" s="11">
        <v>2005</v>
      </c>
      <c r="Q31" s="4">
        <f t="shared" si="12"/>
        <v>2261.82</v>
      </c>
      <c r="R31" s="4">
        <f t="shared" si="13"/>
        <v>1688.17</v>
      </c>
      <c r="S31" s="4">
        <f t="shared" si="14"/>
        <v>1614.415</v>
      </c>
      <c r="T31" s="4">
        <f t="shared" si="15"/>
        <v>1245.64</v>
      </c>
      <c r="U31" s="4">
        <f t="shared" si="16"/>
        <v>835.89</v>
      </c>
      <c r="V31" s="4">
        <f t="shared" si="17"/>
        <v>549.065</v>
      </c>
      <c r="W31" s="34">
        <f t="shared" si="18"/>
        <v>7645.935000000001</v>
      </c>
      <c r="X31" s="6">
        <f t="shared" si="19"/>
        <v>8195</v>
      </c>
    </row>
    <row r="32" spans="3:24" ht="15">
      <c r="C32" s="1"/>
      <c r="D32" s="11">
        <v>2004</v>
      </c>
      <c r="E32" s="2">
        <v>8333</v>
      </c>
      <c r="F32" s="16">
        <v>0.8</v>
      </c>
      <c r="G32" s="2">
        <v>25.8</v>
      </c>
      <c r="H32" s="2">
        <v>19.3</v>
      </c>
      <c r="I32" s="2">
        <v>20.5</v>
      </c>
      <c r="J32" s="2">
        <v>16.7</v>
      </c>
      <c r="K32" s="2">
        <v>10.6</v>
      </c>
      <c r="L32" s="2">
        <v>7.1</v>
      </c>
      <c r="M32" s="7">
        <f t="shared" si="21"/>
        <v>92.89999999999999</v>
      </c>
      <c r="O32" s="1"/>
      <c r="P32" s="11">
        <v>2004</v>
      </c>
      <c r="Q32" s="4">
        <f t="shared" si="12"/>
        <v>2149.9139999999998</v>
      </c>
      <c r="R32" s="4">
        <f t="shared" si="13"/>
        <v>1608.269</v>
      </c>
      <c r="S32" s="4">
        <f t="shared" si="14"/>
        <v>1708.265</v>
      </c>
      <c r="T32" s="4">
        <f t="shared" si="15"/>
        <v>1391.611</v>
      </c>
      <c r="U32" s="4">
        <f t="shared" si="16"/>
        <v>883.298</v>
      </c>
      <c r="V32" s="4">
        <f t="shared" si="17"/>
        <v>591.6429999999999</v>
      </c>
      <c r="W32" s="34">
        <f t="shared" si="18"/>
        <v>7741.357</v>
      </c>
      <c r="X32" s="6">
        <f t="shared" si="19"/>
        <v>8333</v>
      </c>
    </row>
    <row r="33" spans="3:24" ht="15">
      <c r="C33" s="1"/>
      <c r="D33" s="11">
        <v>2003</v>
      </c>
      <c r="E33" s="2">
        <v>9130</v>
      </c>
      <c r="F33" s="16">
        <v>0.9</v>
      </c>
      <c r="G33" s="2">
        <v>25.5</v>
      </c>
      <c r="H33" s="2">
        <v>18.7</v>
      </c>
      <c r="I33" s="2">
        <v>19.6</v>
      </c>
      <c r="J33" s="2">
        <v>16</v>
      </c>
      <c r="K33" s="2">
        <v>11.5</v>
      </c>
      <c r="L33" s="2">
        <v>8.7</v>
      </c>
      <c r="M33" s="7">
        <f t="shared" si="21"/>
        <v>91.30000000000001</v>
      </c>
      <c r="O33" s="1"/>
      <c r="P33" s="11">
        <v>2003</v>
      </c>
      <c r="Q33" s="4">
        <f t="shared" si="12"/>
        <v>2328.15</v>
      </c>
      <c r="R33" s="4">
        <f t="shared" si="13"/>
        <v>1707.31</v>
      </c>
      <c r="S33" s="4">
        <f t="shared" si="14"/>
        <v>1789.48</v>
      </c>
      <c r="T33" s="4">
        <f t="shared" si="15"/>
        <v>1460.8</v>
      </c>
      <c r="U33" s="4">
        <f t="shared" si="16"/>
        <v>1049.95</v>
      </c>
      <c r="V33" s="4">
        <f t="shared" si="17"/>
        <v>794.31</v>
      </c>
      <c r="W33" s="34">
        <f t="shared" si="18"/>
        <v>8335.69</v>
      </c>
      <c r="X33" s="6">
        <f t="shared" si="19"/>
        <v>9130</v>
      </c>
    </row>
    <row r="34" spans="3:24" ht="15">
      <c r="C34" s="1"/>
      <c r="D34" s="11">
        <v>2002</v>
      </c>
      <c r="E34" s="2">
        <v>9973</v>
      </c>
      <c r="F34" s="16">
        <v>1</v>
      </c>
      <c r="G34" s="2">
        <v>26</v>
      </c>
      <c r="H34" s="2">
        <v>19.5</v>
      </c>
      <c r="I34" s="2">
        <v>19.6</v>
      </c>
      <c r="J34" s="2">
        <v>15.9</v>
      </c>
      <c r="K34" s="2">
        <v>10.4</v>
      </c>
      <c r="L34" s="2">
        <v>8.6</v>
      </c>
      <c r="M34" s="7">
        <f t="shared" si="21"/>
        <v>91.4</v>
      </c>
      <c r="O34" s="1"/>
      <c r="P34" s="11">
        <v>2002</v>
      </c>
      <c r="Q34" s="4">
        <f t="shared" si="12"/>
        <v>2592.98</v>
      </c>
      <c r="R34" s="4">
        <f t="shared" si="13"/>
        <v>1944.735</v>
      </c>
      <c r="S34" s="4">
        <f t="shared" si="14"/>
        <v>1954.708</v>
      </c>
      <c r="T34" s="4">
        <f t="shared" si="15"/>
        <v>1585.707</v>
      </c>
      <c r="U34" s="4">
        <f t="shared" si="16"/>
        <v>1037.192</v>
      </c>
      <c r="V34" s="4">
        <f t="shared" si="17"/>
        <v>857.678</v>
      </c>
      <c r="W34" s="34">
        <f t="shared" si="18"/>
        <v>9115.322</v>
      </c>
      <c r="X34" s="6">
        <f t="shared" si="19"/>
        <v>9973</v>
      </c>
    </row>
    <row r="35" spans="3:24" ht="15">
      <c r="C35" s="1"/>
      <c r="D35" s="11">
        <v>2001</v>
      </c>
      <c r="E35" s="2">
        <v>8667</v>
      </c>
      <c r="F35" s="16">
        <v>1.1</v>
      </c>
      <c r="G35" s="2">
        <v>25.6</v>
      </c>
      <c r="H35" s="2">
        <v>19.1</v>
      </c>
      <c r="I35" s="2">
        <v>19.6</v>
      </c>
      <c r="J35" s="2">
        <v>16.4</v>
      </c>
      <c r="K35" s="2">
        <v>11.1</v>
      </c>
      <c r="L35" s="2">
        <v>8.2</v>
      </c>
      <c r="M35" s="7">
        <f t="shared" si="21"/>
        <v>91.80000000000001</v>
      </c>
      <c r="O35" s="1"/>
      <c r="P35" s="11">
        <v>2002</v>
      </c>
      <c r="Q35" s="4">
        <f aca="true" t="shared" si="22" ref="Q35:W35">G35*$E35/100</f>
        <v>2218.752</v>
      </c>
      <c r="R35" s="4">
        <f t="shared" si="22"/>
        <v>1655.3970000000002</v>
      </c>
      <c r="S35" s="4">
        <f t="shared" si="22"/>
        <v>1698.7320000000002</v>
      </c>
      <c r="T35" s="4">
        <f t="shared" si="22"/>
        <v>1421.388</v>
      </c>
      <c r="U35" s="4">
        <f t="shared" si="22"/>
        <v>962.0369999999999</v>
      </c>
      <c r="V35" s="4">
        <f t="shared" si="22"/>
        <v>710.694</v>
      </c>
      <c r="W35" s="34">
        <f t="shared" si="22"/>
        <v>7956.3060000000005</v>
      </c>
      <c r="X35" s="6">
        <f>E35</f>
        <v>8667</v>
      </c>
    </row>
    <row r="37" spans="3:24" ht="15">
      <c r="C37" s="1"/>
      <c r="G37" s="2" t="s">
        <v>1</v>
      </c>
      <c r="H37" s="2" t="s">
        <v>2</v>
      </c>
      <c r="I37" s="2" t="s">
        <v>3</v>
      </c>
      <c r="J37" s="2" t="s">
        <v>4</v>
      </c>
      <c r="K37" s="2" t="s">
        <v>5</v>
      </c>
      <c r="L37" s="2" t="s">
        <v>7</v>
      </c>
      <c r="M37" s="2" t="s">
        <v>8</v>
      </c>
      <c r="O37" s="1"/>
      <c r="Q37" s="2" t="s">
        <v>18</v>
      </c>
      <c r="R37" s="2" t="s">
        <v>2</v>
      </c>
      <c r="S37" s="2" t="s">
        <v>3</v>
      </c>
      <c r="T37" s="2" t="s">
        <v>4</v>
      </c>
      <c r="U37" s="2" t="s">
        <v>5</v>
      </c>
      <c r="V37" s="2" t="s">
        <v>7</v>
      </c>
      <c r="W37" s="2" t="s">
        <v>8</v>
      </c>
      <c r="X37" s="2" t="s">
        <v>15</v>
      </c>
    </row>
    <row r="38" spans="3:15" ht="15">
      <c r="C38" s="1" t="s">
        <v>12</v>
      </c>
      <c r="O38" s="1" t="s">
        <v>12</v>
      </c>
    </row>
    <row r="39" spans="3:24" ht="15">
      <c r="C39" s="1"/>
      <c r="D39" s="11">
        <v>2012</v>
      </c>
      <c r="E39" s="2">
        <v>11781</v>
      </c>
      <c r="F39" s="16">
        <v>0.9</v>
      </c>
      <c r="G39" s="2">
        <v>27.4</v>
      </c>
      <c r="H39" s="2">
        <v>22.2</v>
      </c>
      <c r="I39" s="2">
        <v>19.1</v>
      </c>
      <c r="J39" s="2">
        <v>15</v>
      </c>
      <c r="K39" s="2">
        <v>9.399999999999991</v>
      </c>
      <c r="L39" s="2">
        <v>6.900000000000006</v>
      </c>
      <c r="O39" s="1"/>
      <c r="P39" s="11">
        <v>2012</v>
      </c>
      <c r="Q39" s="4">
        <f aca="true" t="shared" si="23" ref="Q39:Q49">G39*$E39/100</f>
        <v>3227.9939999999997</v>
      </c>
      <c r="R39" s="4">
        <f aca="true" t="shared" si="24" ref="R39:R49">H39*$E39/100</f>
        <v>2615.3819999999996</v>
      </c>
      <c r="S39" s="4">
        <f aca="true" t="shared" si="25" ref="S39:S49">I39*$E39/100</f>
        <v>2250.1710000000003</v>
      </c>
      <c r="T39" s="4">
        <f aca="true" t="shared" si="26" ref="T39:T49">J39*$E39/100</f>
        <v>1767.15</v>
      </c>
      <c r="U39" s="4">
        <f aca="true" t="shared" si="27" ref="U39:U49">K39*$E39/100</f>
        <v>1107.4139999999989</v>
      </c>
      <c r="V39" s="4">
        <f aca="true" t="shared" si="28" ref="V39:V49">L39*$E39/100</f>
        <v>812.8890000000007</v>
      </c>
      <c r="W39" s="4">
        <f aca="true" t="shared" si="29" ref="W39:W49">M39*$E39/100</f>
        <v>0</v>
      </c>
      <c r="X39" s="6">
        <f aca="true" t="shared" si="30" ref="X39:X49">E39</f>
        <v>11781</v>
      </c>
    </row>
    <row r="40" spans="3:24" ht="15">
      <c r="C40" s="1"/>
      <c r="D40" s="11">
        <v>2011</v>
      </c>
      <c r="E40" s="2">
        <v>11433</v>
      </c>
      <c r="F40" s="16">
        <v>0.8</v>
      </c>
      <c r="G40" s="2">
        <v>27.2</v>
      </c>
      <c r="H40" s="2">
        <v>22.2</v>
      </c>
      <c r="I40" s="2">
        <v>18.8</v>
      </c>
      <c r="J40" s="2">
        <v>14.6</v>
      </c>
      <c r="K40" s="2">
        <v>9.8</v>
      </c>
      <c r="L40" s="2">
        <v>7.400000000000006</v>
      </c>
      <c r="O40" s="1"/>
      <c r="P40" s="11">
        <v>2011</v>
      </c>
      <c r="Q40" s="4">
        <f aca="true" t="shared" si="31" ref="Q40:W41">G40*$E40/100</f>
        <v>3109.776</v>
      </c>
      <c r="R40" s="4">
        <f t="shared" si="31"/>
        <v>2538.126</v>
      </c>
      <c r="S40" s="4">
        <f t="shared" si="31"/>
        <v>2149.404</v>
      </c>
      <c r="T40" s="4">
        <f t="shared" si="31"/>
        <v>1669.2179999999998</v>
      </c>
      <c r="U40" s="4">
        <f t="shared" si="31"/>
        <v>1120.4340000000002</v>
      </c>
      <c r="V40" s="4">
        <f t="shared" si="31"/>
        <v>846.0420000000007</v>
      </c>
      <c r="W40" s="4">
        <f t="shared" si="31"/>
        <v>0</v>
      </c>
      <c r="X40" s="6">
        <f>E40</f>
        <v>11433</v>
      </c>
    </row>
    <row r="41" spans="3:24" ht="15">
      <c r="C41" s="1"/>
      <c r="D41" s="11">
        <v>2010</v>
      </c>
      <c r="E41" s="2">
        <v>10250</v>
      </c>
      <c r="F41" s="16">
        <v>0.9</v>
      </c>
      <c r="G41" s="2">
        <v>27.5</v>
      </c>
      <c r="H41" s="2">
        <v>22.4</v>
      </c>
      <c r="I41" s="2">
        <v>19.5</v>
      </c>
      <c r="J41" s="2">
        <v>14.4</v>
      </c>
      <c r="K41" s="2">
        <v>9</v>
      </c>
      <c r="L41" s="2">
        <v>7.2</v>
      </c>
      <c r="O41" s="1"/>
      <c r="P41" s="11">
        <v>2010</v>
      </c>
      <c r="Q41" s="4">
        <f t="shared" si="31"/>
        <v>2818.75</v>
      </c>
      <c r="R41" s="4">
        <f t="shared" si="31"/>
        <v>2295.9999999999995</v>
      </c>
      <c r="S41" s="4">
        <f t="shared" si="31"/>
        <v>1998.75</v>
      </c>
      <c r="T41" s="4">
        <f t="shared" si="31"/>
        <v>1476</v>
      </c>
      <c r="U41" s="4">
        <f t="shared" si="31"/>
        <v>922.5</v>
      </c>
      <c r="V41" s="4">
        <f t="shared" si="31"/>
        <v>738</v>
      </c>
      <c r="W41" s="4">
        <f t="shared" si="31"/>
        <v>0</v>
      </c>
      <c r="X41" s="6">
        <f>E41</f>
        <v>10250</v>
      </c>
    </row>
    <row r="42" spans="3:24" ht="15">
      <c r="C42" s="33"/>
      <c r="D42" s="11">
        <v>2009</v>
      </c>
      <c r="E42" s="2">
        <v>9694</v>
      </c>
      <c r="F42" s="16">
        <v>0.8</v>
      </c>
      <c r="G42" s="2">
        <v>26.9</v>
      </c>
      <c r="H42" s="2">
        <v>22.3</v>
      </c>
      <c r="I42" s="2">
        <v>20.2</v>
      </c>
      <c r="J42" s="2">
        <v>14.1</v>
      </c>
      <c r="K42" s="2">
        <v>9.3</v>
      </c>
      <c r="L42" s="2">
        <v>7.2</v>
      </c>
      <c r="O42" s="1"/>
      <c r="P42" s="11">
        <v>2009</v>
      </c>
      <c r="Q42" s="4">
        <f t="shared" si="23"/>
        <v>2607.6859999999997</v>
      </c>
      <c r="R42" s="4">
        <f t="shared" si="24"/>
        <v>2161.762</v>
      </c>
      <c r="S42" s="4">
        <f t="shared" si="25"/>
        <v>1958.1879999999999</v>
      </c>
      <c r="T42" s="4">
        <f t="shared" si="26"/>
        <v>1366.854</v>
      </c>
      <c r="U42" s="4">
        <f t="shared" si="27"/>
        <v>901.5420000000001</v>
      </c>
      <c r="V42" s="4">
        <f t="shared" si="28"/>
        <v>697.9680000000001</v>
      </c>
      <c r="W42" s="4">
        <f t="shared" si="29"/>
        <v>0</v>
      </c>
      <c r="X42" s="6">
        <f t="shared" si="30"/>
        <v>9694</v>
      </c>
    </row>
    <row r="43" spans="3:24" ht="15">
      <c r="C43" s="33"/>
      <c r="D43" s="11">
        <v>2008</v>
      </c>
      <c r="E43" s="2">
        <v>9247</v>
      </c>
      <c r="F43" s="16">
        <v>0.8</v>
      </c>
      <c r="G43" s="2">
        <v>27.5</v>
      </c>
      <c r="H43" s="2">
        <v>21.2</v>
      </c>
      <c r="I43" s="2">
        <v>19.4</v>
      </c>
      <c r="J43" s="2">
        <v>15.4</v>
      </c>
      <c r="K43" s="2">
        <v>9.7</v>
      </c>
      <c r="L43" s="2">
        <v>6.8</v>
      </c>
      <c r="O43" s="1"/>
      <c r="P43" s="11">
        <v>2008</v>
      </c>
      <c r="Q43" s="4">
        <f t="shared" si="23"/>
        <v>2542.925</v>
      </c>
      <c r="R43" s="4">
        <f t="shared" si="24"/>
        <v>1960.364</v>
      </c>
      <c r="S43" s="4">
        <f t="shared" si="25"/>
        <v>1793.918</v>
      </c>
      <c r="T43" s="4">
        <f t="shared" si="26"/>
        <v>1424.0380000000002</v>
      </c>
      <c r="U43" s="4">
        <f t="shared" si="27"/>
        <v>896.959</v>
      </c>
      <c r="V43" s="4">
        <f t="shared" si="28"/>
        <v>628.7959999999999</v>
      </c>
      <c r="W43" s="4">
        <f t="shared" si="29"/>
        <v>0</v>
      </c>
      <c r="X43" s="6">
        <f t="shared" si="30"/>
        <v>9247</v>
      </c>
    </row>
    <row r="44" spans="3:24" ht="15">
      <c r="C44" s="33"/>
      <c r="D44" s="11">
        <v>2007</v>
      </c>
      <c r="E44" s="2">
        <v>9131</v>
      </c>
      <c r="F44" s="16">
        <v>0.8</v>
      </c>
      <c r="G44" s="2">
        <v>27.5</v>
      </c>
      <c r="H44" s="2">
        <v>21.8</v>
      </c>
      <c r="I44" s="2">
        <v>19.4</v>
      </c>
      <c r="J44" s="2">
        <v>15.2</v>
      </c>
      <c r="K44" s="2">
        <v>9.5</v>
      </c>
      <c r="L44" s="2">
        <v>6.6</v>
      </c>
      <c r="O44" s="1"/>
      <c r="P44" s="11">
        <v>2007</v>
      </c>
      <c r="Q44" s="4">
        <f t="shared" si="23"/>
        <v>2511.025</v>
      </c>
      <c r="R44" s="4">
        <f t="shared" si="24"/>
        <v>1990.5580000000002</v>
      </c>
      <c r="S44" s="4">
        <f t="shared" si="25"/>
        <v>1771.414</v>
      </c>
      <c r="T44" s="4">
        <f t="shared" si="26"/>
        <v>1387.9119999999998</v>
      </c>
      <c r="U44" s="4">
        <f t="shared" si="27"/>
        <v>867.445</v>
      </c>
      <c r="V44" s="4">
        <f t="shared" si="28"/>
        <v>602.646</v>
      </c>
      <c r="W44" s="4">
        <f t="shared" si="29"/>
        <v>0</v>
      </c>
      <c r="X44" s="6">
        <f t="shared" si="30"/>
        <v>9131</v>
      </c>
    </row>
    <row r="45" spans="3:24" ht="15">
      <c r="C45" s="33"/>
      <c r="D45" s="11">
        <v>2006</v>
      </c>
      <c r="E45" s="2">
        <v>9021</v>
      </c>
      <c r="F45" s="16">
        <v>0.8</v>
      </c>
      <c r="G45" s="2">
        <v>27.4</v>
      </c>
      <c r="H45" s="2">
        <v>21.7</v>
      </c>
      <c r="I45" s="2">
        <v>19.1</v>
      </c>
      <c r="J45" s="2">
        <v>15.5</v>
      </c>
      <c r="K45" s="2">
        <v>9.5</v>
      </c>
      <c r="L45" s="2">
        <v>6.8</v>
      </c>
      <c r="O45" s="1"/>
      <c r="P45" s="11">
        <v>2006</v>
      </c>
      <c r="Q45" s="4">
        <f t="shared" si="23"/>
        <v>2471.754</v>
      </c>
      <c r="R45" s="4">
        <f t="shared" si="24"/>
        <v>1957.5569999999998</v>
      </c>
      <c r="S45" s="4">
        <f t="shared" si="25"/>
        <v>1723.011</v>
      </c>
      <c r="T45" s="4">
        <f t="shared" si="26"/>
        <v>1398.255</v>
      </c>
      <c r="U45" s="4">
        <f t="shared" si="27"/>
        <v>856.995</v>
      </c>
      <c r="V45" s="4">
        <f t="shared" si="28"/>
        <v>613.428</v>
      </c>
      <c r="W45" s="4">
        <f t="shared" si="29"/>
        <v>0</v>
      </c>
      <c r="X45" s="6">
        <f t="shared" si="30"/>
        <v>9021</v>
      </c>
    </row>
    <row r="46" spans="3:24" ht="15">
      <c r="C46" s="33"/>
      <c r="D46" s="11">
        <v>2005</v>
      </c>
      <c r="E46" s="2">
        <v>8394</v>
      </c>
      <c r="F46" s="16">
        <v>0.8</v>
      </c>
      <c r="G46" s="2">
        <v>26.6</v>
      </c>
      <c r="H46" s="2">
        <v>20.7</v>
      </c>
      <c r="I46" s="2">
        <v>19.9</v>
      </c>
      <c r="J46" s="2">
        <v>15.9</v>
      </c>
      <c r="K46" s="2">
        <v>9.8</v>
      </c>
      <c r="L46" s="2">
        <v>7.1</v>
      </c>
      <c r="O46" s="1"/>
      <c r="P46" s="11">
        <v>2005</v>
      </c>
      <c r="Q46" s="4">
        <f t="shared" si="23"/>
        <v>2232.804</v>
      </c>
      <c r="R46" s="4">
        <f t="shared" si="24"/>
        <v>1737.558</v>
      </c>
      <c r="S46" s="4">
        <f t="shared" si="25"/>
        <v>1670.4059999999997</v>
      </c>
      <c r="T46" s="4">
        <f t="shared" si="26"/>
        <v>1334.646</v>
      </c>
      <c r="U46" s="4">
        <f t="shared" si="27"/>
        <v>822.6120000000001</v>
      </c>
      <c r="V46" s="4">
        <f t="shared" si="28"/>
        <v>595.9739999999999</v>
      </c>
      <c r="W46" s="4">
        <f t="shared" si="29"/>
        <v>0</v>
      </c>
      <c r="X46" s="6">
        <f t="shared" si="30"/>
        <v>8394</v>
      </c>
    </row>
    <row r="47" spans="3:24" ht="15">
      <c r="C47" s="33"/>
      <c r="D47" s="11">
        <v>2004</v>
      </c>
      <c r="E47" s="2">
        <v>8278</v>
      </c>
      <c r="F47" s="16">
        <v>0.8</v>
      </c>
      <c r="G47" s="2">
        <v>26.9</v>
      </c>
      <c r="H47" s="2">
        <v>21.3</v>
      </c>
      <c r="I47" s="2">
        <v>19.1</v>
      </c>
      <c r="J47" s="2">
        <v>15.2</v>
      </c>
      <c r="K47" s="2">
        <v>9.5</v>
      </c>
      <c r="L47" s="2">
        <v>8</v>
      </c>
      <c r="O47" s="1"/>
      <c r="P47" s="11">
        <v>2004</v>
      </c>
      <c r="Q47" s="4">
        <f t="shared" si="23"/>
        <v>2226.7819999999997</v>
      </c>
      <c r="R47" s="4">
        <f t="shared" si="24"/>
        <v>1763.214</v>
      </c>
      <c r="S47" s="4">
        <f t="shared" si="25"/>
        <v>1581.0980000000002</v>
      </c>
      <c r="T47" s="4">
        <f t="shared" si="26"/>
        <v>1258.2559999999999</v>
      </c>
      <c r="U47" s="4">
        <f t="shared" si="27"/>
        <v>786.41</v>
      </c>
      <c r="V47" s="4">
        <f t="shared" si="28"/>
        <v>662.24</v>
      </c>
      <c r="W47" s="4">
        <f t="shared" si="29"/>
        <v>0</v>
      </c>
      <c r="X47" s="6">
        <f t="shared" si="30"/>
        <v>8278</v>
      </c>
    </row>
    <row r="48" spans="3:24" ht="15">
      <c r="C48" s="33"/>
      <c r="D48" s="11">
        <v>2003</v>
      </c>
      <c r="E48" s="2">
        <v>7727</v>
      </c>
      <c r="F48" s="16">
        <v>0.7</v>
      </c>
      <c r="G48" s="2">
        <v>25.7</v>
      </c>
      <c r="H48" s="2">
        <v>21.8</v>
      </c>
      <c r="I48" s="2">
        <v>18.8</v>
      </c>
      <c r="J48" s="2">
        <v>14.6</v>
      </c>
      <c r="K48" s="2">
        <v>10.7</v>
      </c>
      <c r="L48" s="2">
        <v>8.4</v>
      </c>
      <c r="O48" s="1"/>
      <c r="P48" s="11">
        <v>2003</v>
      </c>
      <c r="Q48" s="4">
        <f t="shared" si="23"/>
        <v>1985.839</v>
      </c>
      <c r="R48" s="4">
        <f t="shared" si="24"/>
        <v>1684.486</v>
      </c>
      <c r="S48" s="4">
        <f t="shared" si="25"/>
        <v>1452.6760000000002</v>
      </c>
      <c r="T48" s="4">
        <f t="shared" si="26"/>
        <v>1128.142</v>
      </c>
      <c r="U48" s="4">
        <f t="shared" si="27"/>
        <v>826.789</v>
      </c>
      <c r="V48" s="4">
        <f t="shared" si="28"/>
        <v>649.068</v>
      </c>
      <c r="W48" s="4">
        <f t="shared" si="29"/>
        <v>0</v>
      </c>
      <c r="X48" s="6">
        <f t="shared" si="30"/>
        <v>7727</v>
      </c>
    </row>
    <row r="49" spans="4:24" ht="15">
      <c r="D49" s="11">
        <v>2002</v>
      </c>
      <c r="E49" s="2">
        <v>7787</v>
      </c>
      <c r="F49" s="16">
        <v>0.8</v>
      </c>
      <c r="G49" s="2">
        <v>26.6</v>
      </c>
      <c r="H49" s="2">
        <v>21.7</v>
      </c>
      <c r="I49" s="2">
        <v>18.9</v>
      </c>
      <c r="J49" s="2">
        <v>13.7</v>
      </c>
      <c r="K49" s="2">
        <v>9.2</v>
      </c>
      <c r="L49" s="2">
        <v>9.9</v>
      </c>
      <c r="O49" s="1"/>
      <c r="P49" s="11">
        <v>2002</v>
      </c>
      <c r="Q49" s="4">
        <f t="shared" si="23"/>
        <v>2071.342</v>
      </c>
      <c r="R49" s="4">
        <f t="shared" si="24"/>
        <v>1689.779</v>
      </c>
      <c r="S49" s="4">
        <f t="shared" si="25"/>
        <v>1471.743</v>
      </c>
      <c r="T49" s="4">
        <f t="shared" si="26"/>
        <v>1066.819</v>
      </c>
      <c r="U49" s="4">
        <f t="shared" si="27"/>
        <v>716.404</v>
      </c>
      <c r="V49" s="4">
        <f t="shared" si="28"/>
        <v>770.913</v>
      </c>
      <c r="W49" s="4">
        <f t="shared" si="29"/>
        <v>0</v>
      </c>
      <c r="X49" s="6">
        <f t="shared" si="30"/>
        <v>7787</v>
      </c>
    </row>
    <row r="50" spans="3:24" ht="15">
      <c r="C50" s="1"/>
      <c r="D50" s="11">
        <v>2001</v>
      </c>
      <c r="E50" s="2">
        <v>5847</v>
      </c>
      <c r="F50" s="16">
        <v>0.7</v>
      </c>
      <c r="G50" s="2">
        <v>27.2</v>
      </c>
      <c r="H50" s="2">
        <v>22.4</v>
      </c>
      <c r="I50" s="2">
        <v>19.1</v>
      </c>
      <c r="J50" s="2">
        <v>13.4</v>
      </c>
      <c r="K50" s="2">
        <v>8.9</v>
      </c>
      <c r="L50" s="2">
        <v>9</v>
      </c>
      <c r="O50" s="1"/>
      <c r="P50" s="11">
        <v>2002</v>
      </c>
      <c r="Q50" s="4">
        <f aca="true" t="shared" si="32" ref="Q50:W50">G50*$E50/100</f>
        <v>1590.384</v>
      </c>
      <c r="R50" s="4">
        <f t="shared" si="32"/>
        <v>1309.7279999999998</v>
      </c>
      <c r="S50" s="4">
        <f t="shared" si="32"/>
        <v>1116.777</v>
      </c>
      <c r="T50" s="4">
        <f t="shared" si="32"/>
        <v>783.498</v>
      </c>
      <c r="U50" s="4">
        <f t="shared" si="32"/>
        <v>520.383</v>
      </c>
      <c r="V50" s="4">
        <f t="shared" si="32"/>
        <v>526.23</v>
      </c>
      <c r="W50" s="4">
        <f t="shared" si="32"/>
        <v>0</v>
      </c>
      <c r="X50" s="6">
        <f>E50</f>
        <v>5847</v>
      </c>
    </row>
    <row r="52" spans="3:24" ht="15">
      <c r="C52" s="1"/>
      <c r="E52" s="5" t="s">
        <v>15</v>
      </c>
      <c r="F52" s="17" t="s">
        <v>25</v>
      </c>
      <c r="G52" s="2" t="s">
        <v>1</v>
      </c>
      <c r="H52" s="2" t="s">
        <v>2</v>
      </c>
      <c r="I52" s="2" t="s">
        <v>3</v>
      </c>
      <c r="J52" s="2" t="s">
        <v>4</v>
      </c>
      <c r="K52" s="2" t="s">
        <v>5</v>
      </c>
      <c r="L52" s="2" t="s">
        <v>7</v>
      </c>
      <c r="M52" s="2" t="s">
        <v>8</v>
      </c>
      <c r="O52" s="1"/>
      <c r="W52" s="2" t="s">
        <v>8</v>
      </c>
      <c r="X52" s="2" t="s">
        <v>15</v>
      </c>
    </row>
    <row r="53" spans="3:22" ht="15">
      <c r="C53" s="1" t="s">
        <v>156</v>
      </c>
      <c r="E53" s="5"/>
      <c r="F53" s="17"/>
      <c r="O53" s="1" t="s">
        <v>156</v>
      </c>
      <c r="Q53" s="2" t="s">
        <v>18</v>
      </c>
      <c r="R53" s="2" t="s">
        <v>2</v>
      </c>
      <c r="S53" s="2" t="s">
        <v>3</v>
      </c>
      <c r="T53" s="2" t="s">
        <v>4</v>
      </c>
      <c r="U53" s="2" t="s">
        <v>5</v>
      </c>
      <c r="V53" s="2" t="s">
        <v>7</v>
      </c>
    </row>
    <row r="54" spans="3:24" ht="15">
      <c r="C54" s="1"/>
      <c r="D54" s="11">
        <v>2012</v>
      </c>
      <c r="E54" s="33">
        <v>9591</v>
      </c>
      <c r="F54" s="16">
        <v>0.7</v>
      </c>
      <c r="G54" s="7">
        <v>55.9</v>
      </c>
      <c r="H54" s="7">
        <v>20</v>
      </c>
      <c r="I54" s="7">
        <v>11.1</v>
      </c>
      <c r="J54" s="7">
        <v>6.099999999999994</v>
      </c>
      <c r="K54" s="7">
        <v>3</v>
      </c>
      <c r="L54" s="7">
        <v>3.9000000000000057</v>
      </c>
      <c r="M54" s="7">
        <f>SUM(G54:K54)</f>
        <v>96.1</v>
      </c>
      <c r="O54" s="1"/>
      <c r="P54" s="11">
        <v>2012</v>
      </c>
      <c r="Q54" s="4">
        <f aca="true" t="shared" si="33" ref="Q54:W56">G54*$E54/100</f>
        <v>5361.369000000001</v>
      </c>
      <c r="R54" s="4">
        <f t="shared" si="33"/>
        <v>1918.2</v>
      </c>
      <c r="S54" s="4">
        <f t="shared" si="33"/>
        <v>1064.6009999999999</v>
      </c>
      <c r="T54" s="4">
        <f t="shared" si="33"/>
        <v>585.0509999999995</v>
      </c>
      <c r="U54" s="4">
        <f t="shared" si="33"/>
        <v>287.73</v>
      </c>
      <c r="V54" s="4">
        <f t="shared" si="33"/>
        <v>374.04900000000055</v>
      </c>
      <c r="W54" s="34">
        <f t="shared" si="33"/>
        <v>9216.951</v>
      </c>
      <c r="X54" s="6">
        <f>E54</f>
        <v>9591</v>
      </c>
    </row>
    <row r="55" spans="3:24" ht="15">
      <c r="C55" s="1"/>
      <c r="D55" s="11">
        <v>2011</v>
      </c>
      <c r="E55" s="33">
        <v>9923</v>
      </c>
      <c r="F55" s="16">
        <v>0.7</v>
      </c>
      <c r="G55" s="7">
        <v>55.6</v>
      </c>
      <c r="H55" s="7">
        <v>20.1</v>
      </c>
      <c r="I55" s="7">
        <v>10.5</v>
      </c>
      <c r="J55" s="7">
        <v>6.7</v>
      </c>
      <c r="K55" s="7">
        <v>3.6999999999999886</v>
      </c>
      <c r="L55" s="7">
        <v>3.4000000000000057</v>
      </c>
      <c r="M55" s="7">
        <f>SUM(G55:K55)</f>
        <v>96.6</v>
      </c>
      <c r="O55" s="1"/>
      <c r="P55" s="11">
        <v>2011</v>
      </c>
      <c r="Q55" s="4">
        <f t="shared" si="33"/>
        <v>5517.188</v>
      </c>
      <c r="R55" s="4">
        <f t="shared" si="33"/>
        <v>1994.5230000000001</v>
      </c>
      <c r="S55" s="4">
        <f t="shared" si="33"/>
        <v>1041.915</v>
      </c>
      <c r="T55" s="4">
        <f t="shared" si="33"/>
        <v>664.841</v>
      </c>
      <c r="U55" s="4">
        <f t="shared" si="33"/>
        <v>367.1509999999989</v>
      </c>
      <c r="V55" s="4">
        <f t="shared" si="33"/>
        <v>337.3820000000006</v>
      </c>
      <c r="W55" s="34">
        <f t="shared" si="33"/>
        <v>9585.617999999999</v>
      </c>
      <c r="X55" s="6">
        <f>E55</f>
        <v>9923</v>
      </c>
    </row>
    <row r="56" spans="3:24" ht="15">
      <c r="C56" s="1"/>
      <c r="D56" s="11">
        <v>2010</v>
      </c>
      <c r="E56" s="33">
        <v>8836</v>
      </c>
      <c r="F56" s="16">
        <v>0.7</v>
      </c>
      <c r="G56" s="7">
        <v>55.5</v>
      </c>
      <c r="H56" s="7">
        <v>75.9</v>
      </c>
      <c r="I56" s="7">
        <v>86.4</v>
      </c>
      <c r="J56" s="7">
        <v>92.8</v>
      </c>
      <c r="K56" s="7">
        <v>96.8</v>
      </c>
      <c r="L56" s="7">
        <v>100</v>
      </c>
      <c r="M56" s="7">
        <f>SUM(G56:K56)</f>
        <v>407.40000000000003</v>
      </c>
      <c r="O56" s="1"/>
      <c r="P56" s="11">
        <v>2010</v>
      </c>
      <c r="Q56" s="4">
        <f t="shared" si="33"/>
        <v>4903.98</v>
      </c>
      <c r="R56" s="4">
        <f t="shared" si="33"/>
        <v>6706.524</v>
      </c>
      <c r="S56" s="4">
        <f t="shared" si="33"/>
        <v>7634.304</v>
      </c>
      <c r="T56" s="4">
        <f t="shared" si="33"/>
        <v>8199.807999999999</v>
      </c>
      <c r="U56" s="4">
        <f t="shared" si="33"/>
        <v>8553.248</v>
      </c>
      <c r="V56" s="4">
        <f t="shared" si="33"/>
        <v>8836</v>
      </c>
      <c r="W56" s="34">
        <f t="shared" si="33"/>
        <v>35997.864</v>
      </c>
      <c r="X56" s="6">
        <f>E56</f>
        <v>8836</v>
      </c>
    </row>
    <row r="57" spans="3:24" ht="19.5" customHeight="1">
      <c r="C57" s="1"/>
      <c r="D57" s="112">
        <v>2002</v>
      </c>
      <c r="E57" s="5">
        <v>5851</v>
      </c>
      <c r="G57" s="7"/>
      <c r="H57" s="7"/>
      <c r="I57" s="7"/>
      <c r="J57" s="7"/>
      <c r="K57" s="7"/>
      <c r="L57" s="7"/>
      <c r="M57" s="7"/>
      <c r="O57" s="1"/>
      <c r="P57" s="11"/>
      <c r="Q57" s="4"/>
      <c r="R57" s="4"/>
      <c r="S57" s="4"/>
      <c r="T57" s="4"/>
      <c r="U57" s="4"/>
      <c r="V57" s="4"/>
      <c r="W57" s="34"/>
      <c r="X57" s="6"/>
    </row>
    <row r="59" spans="3:22" ht="15">
      <c r="C59" s="1" t="s">
        <v>157</v>
      </c>
      <c r="E59" s="5"/>
      <c r="F59" s="17"/>
      <c r="O59" s="1" t="s">
        <v>157</v>
      </c>
      <c r="Q59" s="2" t="s">
        <v>18</v>
      </c>
      <c r="R59" s="2" t="s">
        <v>2</v>
      </c>
      <c r="S59" s="2" t="s">
        <v>3</v>
      </c>
      <c r="T59" s="2" t="s">
        <v>4</v>
      </c>
      <c r="U59" s="2" t="s">
        <v>5</v>
      </c>
      <c r="V59" s="2" t="s">
        <v>7</v>
      </c>
    </row>
    <row r="60" spans="3:24" ht="15">
      <c r="C60" s="1"/>
      <c r="D60" s="11">
        <v>2012</v>
      </c>
      <c r="E60" s="33">
        <f>E54+E39+E24+E9</f>
        <v>47212</v>
      </c>
      <c r="G60" s="7"/>
      <c r="H60" s="7"/>
      <c r="I60" s="7"/>
      <c r="J60" s="7"/>
      <c r="K60" s="7"/>
      <c r="L60" s="7"/>
      <c r="M60" s="7">
        <f>SUM(G60:K60)</f>
        <v>0</v>
      </c>
      <c r="O60" s="1"/>
      <c r="P60" s="11">
        <v>2012</v>
      </c>
      <c r="Q60" s="108">
        <f aca="true" t="shared" si="34" ref="Q60:V60">Q54+Q39+Q24+Q9</f>
        <v>16353.754</v>
      </c>
      <c r="R60" s="108">
        <f t="shared" si="34"/>
        <v>9867.435</v>
      </c>
      <c r="S60" s="108">
        <f t="shared" si="34"/>
        <v>8112.045999999999</v>
      </c>
      <c r="T60" s="108">
        <f t="shared" si="34"/>
        <v>6003.548999999999</v>
      </c>
      <c r="U60" s="108">
        <f t="shared" si="34"/>
        <v>3913.2259999999987</v>
      </c>
      <c r="V60" s="108">
        <f t="shared" si="34"/>
        <v>2961.9900000000016</v>
      </c>
      <c r="W60" s="34">
        <f>M60*$E60/100</f>
        <v>0</v>
      </c>
      <c r="X60" s="6">
        <f>E60</f>
        <v>47212</v>
      </c>
    </row>
    <row r="61" spans="3:24" ht="15">
      <c r="C61" s="1"/>
      <c r="D61" s="11">
        <v>2011</v>
      </c>
      <c r="E61" s="33">
        <f>E55+E40+E25+E10</f>
        <v>49794</v>
      </c>
      <c r="G61" s="7"/>
      <c r="H61" s="7"/>
      <c r="I61" s="7"/>
      <c r="J61" s="7"/>
      <c r="K61" s="7"/>
      <c r="L61" s="7"/>
      <c r="M61" s="7">
        <f>SUM(G61:K61)</f>
        <v>0</v>
      </c>
      <c r="O61" s="1"/>
      <c r="P61" s="11">
        <v>2011</v>
      </c>
      <c r="Q61" s="108">
        <f aca="true" t="shared" si="35" ref="Q61:V62">Q55+Q40+Q25+Q10</f>
        <v>17099.625</v>
      </c>
      <c r="R61" s="108">
        <f t="shared" si="35"/>
        <v>10081.785</v>
      </c>
      <c r="S61" s="108">
        <f t="shared" si="35"/>
        <v>8368.17</v>
      </c>
      <c r="T61" s="108">
        <f t="shared" si="35"/>
        <v>6442.985999999999</v>
      </c>
      <c r="U61" s="108">
        <f t="shared" si="35"/>
        <v>4476.5729999999985</v>
      </c>
      <c r="V61" s="108">
        <f t="shared" si="35"/>
        <v>3324.8610000000012</v>
      </c>
      <c r="W61" s="34">
        <f>M61*$E61/100</f>
        <v>0</v>
      </c>
      <c r="X61" s="6">
        <f>E61</f>
        <v>49794</v>
      </c>
    </row>
    <row r="62" spans="3:24" ht="15">
      <c r="C62" s="1"/>
      <c r="D62" s="11">
        <v>2010</v>
      </c>
      <c r="E62" s="33">
        <f>E56+E41+E26+E11</f>
        <v>44183</v>
      </c>
      <c r="G62" s="7"/>
      <c r="H62" s="7"/>
      <c r="I62" s="7"/>
      <c r="J62" s="7"/>
      <c r="K62" s="7"/>
      <c r="L62" s="7"/>
      <c r="M62" s="7">
        <f>SUM(G62:K62)</f>
        <v>0</v>
      </c>
      <c r="O62" s="1"/>
      <c r="P62" s="11">
        <v>2010</v>
      </c>
      <c r="Q62" s="108">
        <f t="shared" si="35"/>
        <v>15144.440999999999</v>
      </c>
      <c r="R62" s="108">
        <f t="shared" si="35"/>
        <v>14134.594000000001</v>
      </c>
      <c r="S62" s="108">
        <f t="shared" si="35"/>
        <v>14245.621000000001</v>
      </c>
      <c r="T62" s="108">
        <f t="shared" si="35"/>
        <v>13223.205999999998</v>
      </c>
      <c r="U62" s="108">
        <f t="shared" si="35"/>
        <v>11935.253999999999</v>
      </c>
      <c r="V62" s="108">
        <f t="shared" si="35"/>
        <v>11497.748</v>
      </c>
      <c r="W62" s="34">
        <f>M62*$E62/100</f>
        <v>0</v>
      </c>
      <c r="X62" s="6">
        <f>E62</f>
        <v>44183</v>
      </c>
    </row>
    <row r="63" spans="3:24" ht="19.5" customHeight="1">
      <c r="C63" s="114"/>
      <c r="D63" s="112">
        <v>2002</v>
      </c>
      <c r="E63" s="5">
        <f>E57+E49+E34+E19</f>
        <v>45988</v>
      </c>
      <c r="G63" s="7"/>
      <c r="H63" s="7"/>
      <c r="I63" s="7"/>
      <c r="J63" s="7"/>
      <c r="K63" s="7"/>
      <c r="L63" s="7"/>
      <c r="M63" s="7"/>
      <c r="O63" s="1"/>
      <c r="P63" s="11"/>
      <c r="Q63" s="108"/>
      <c r="R63" s="108"/>
      <c r="S63" s="108"/>
      <c r="T63" s="108"/>
      <c r="U63" s="108"/>
      <c r="V63" s="108"/>
      <c r="W63" s="34"/>
      <c r="X63" s="6"/>
    </row>
    <row r="65" ht="17.25" customHeight="1">
      <c r="C65" t="s">
        <v>158</v>
      </c>
    </row>
    <row r="66" spans="4:5" ht="14.25" customHeight="1">
      <c r="D66" s="11">
        <v>2012</v>
      </c>
      <c r="E66" s="110">
        <f>E60/E133</f>
        <v>0.034962916884203665</v>
      </c>
    </row>
    <row r="67" spans="4:5" ht="14.25" customHeight="1">
      <c r="D67" s="11">
        <v>2011</v>
      </c>
      <c r="E67" s="110">
        <f>E61/E134</f>
        <v>0.03526689562219929</v>
      </c>
    </row>
    <row r="68" spans="4:5" ht="14.25" customHeight="1">
      <c r="D68" s="11">
        <v>2010</v>
      </c>
      <c r="E68" s="110">
        <f>E62/E135</f>
        <v>0.03689634151433415</v>
      </c>
    </row>
    <row r="69" spans="4:5" ht="18" customHeight="1">
      <c r="D69" s="112">
        <v>2002</v>
      </c>
      <c r="E69" s="113">
        <f>E63/E143</f>
        <v>0.046200336747692396</v>
      </c>
    </row>
    <row r="70" spans="3:24" ht="15">
      <c r="C70" s="1"/>
      <c r="G70" s="2" t="s">
        <v>1</v>
      </c>
      <c r="H70" s="2" t="s">
        <v>2</v>
      </c>
      <c r="I70" s="2" t="s">
        <v>3</v>
      </c>
      <c r="J70" s="2" t="s">
        <v>4</v>
      </c>
      <c r="K70" s="2" t="s">
        <v>5</v>
      </c>
      <c r="L70" s="2" t="s">
        <v>7</v>
      </c>
      <c r="M70" s="2" t="s">
        <v>8</v>
      </c>
      <c r="O70" s="1"/>
      <c r="Q70" s="2" t="s">
        <v>18</v>
      </c>
      <c r="R70" s="2" t="s">
        <v>2</v>
      </c>
      <c r="S70" s="2" t="s">
        <v>3</v>
      </c>
      <c r="T70" s="2" t="s">
        <v>4</v>
      </c>
      <c r="U70" s="2" t="s">
        <v>5</v>
      </c>
      <c r="V70" s="2" t="s">
        <v>7</v>
      </c>
      <c r="W70" s="2" t="s">
        <v>8</v>
      </c>
      <c r="X70" s="2" t="s">
        <v>15</v>
      </c>
    </row>
    <row r="71" spans="3:15" ht="15">
      <c r="C71" s="1" t="s">
        <v>13</v>
      </c>
      <c r="O71" s="1" t="s">
        <v>13</v>
      </c>
    </row>
    <row r="72" spans="3:24" ht="15">
      <c r="C72" s="1"/>
      <c r="D72" s="11">
        <v>2012</v>
      </c>
      <c r="E72" s="2">
        <v>148550</v>
      </c>
      <c r="F72" s="16">
        <v>11</v>
      </c>
      <c r="G72" s="2">
        <v>34.5</v>
      </c>
      <c r="H72" s="2">
        <v>17.1</v>
      </c>
      <c r="I72" s="2">
        <v>14.4</v>
      </c>
      <c r="J72" s="2">
        <v>11.2</v>
      </c>
      <c r="K72" s="2">
        <v>8.5</v>
      </c>
      <c r="L72" s="2">
        <v>14.3</v>
      </c>
      <c r="O72" s="1"/>
      <c r="P72" s="11">
        <v>2012</v>
      </c>
      <c r="Q72" s="4">
        <f aca="true" t="shared" si="36" ref="Q72:W82">G72*$E72/100</f>
        <v>51249.75</v>
      </c>
      <c r="R72" s="4">
        <f t="shared" si="36"/>
        <v>25402.05</v>
      </c>
      <c r="S72" s="4">
        <f t="shared" si="36"/>
        <v>21391.2</v>
      </c>
      <c r="T72" s="4">
        <f t="shared" si="36"/>
        <v>16637.6</v>
      </c>
      <c r="U72" s="4">
        <f t="shared" si="36"/>
        <v>12626.75</v>
      </c>
      <c r="V72" s="4">
        <f t="shared" si="36"/>
        <v>21242.65</v>
      </c>
      <c r="W72" s="4">
        <f t="shared" si="36"/>
        <v>0</v>
      </c>
      <c r="X72" s="6">
        <f aca="true" t="shared" si="37" ref="X72:X82">E72</f>
        <v>148550</v>
      </c>
    </row>
    <row r="73" spans="3:24" ht="15">
      <c r="C73" s="1"/>
      <c r="D73" s="11">
        <v>2011</v>
      </c>
      <c r="E73" s="2">
        <v>141392</v>
      </c>
      <c r="F73" s="16">
        <v>10</v>
      </c>
      <c r="G73" s="2">
        <v>33.4</v>
      </c>
      <c r="H73" s="2">
        <v>16.9</v>
      </c>
      <c r="I73" s="2">
        <v>14.1</v>
      </c>
      <c r="J73" s="2">
        <v>11.6</v>
      </c>
      <c r="K73" s="2">
        <v>9.2</v>
      </c>
      <c r="L73" s="2">
        <v>14.8</v>
      </c>
      <c r="O73" s="1"/>
      <c r="P73" s="11">
        <v>2011</v>
      </c>
      <c r="Q73" s="4">
        <f aca="true" t="shared" si="38" ref="Q73:W74">G73*$E73/100</f>
        <v>47224.928</v>
      </c>
      <c r="R73" s="4">
        <f t="shared" si="38"/>
        <v>23895.248</v>
      </c>
      <c r="S73" s="4">
        <f t="shared" si="38"/>
        <v>19936.272</v>
      </c>
      <c r="T73" s="4">
        <f t="shared" si="38"/>
        <v>16401.471999999998</v>
      </c>
      <c r="U73" s="4">
        <f t="shared" si="38"/>
        <v>13008.063999999998</v>
      </c>
      <c r="V73" s="4">
        <f t="shared" si="38"/>
        <v>20926.016</v>
      </c>
      <c r="W73" s="4">
        <f t="shared" si="38"/>
        <v>0</v>
      </c>
      <c r="X73" s="6">
        <f>E73</f>
        <v>141392</v>
      </c>
    </row>
    <row r="74" spans="3:24" ht="15">
      <c r="C74" s="1"/>
      <c r="D74" s="11">
        <v>2010</v>
      </c>
      <c r="E74" s="2">
        <v>112847</v>
      </c>
      <c r="F74" s="16">
        <v>9.4</v>
      </c>
      <c r="G74" s="2">
        <v>33.7</v>
      </c>
      <c r="H74" s="2">
        <v>17.4</v>
      </c>
      <c r="I74" s="2">
        <v>14.3</v>
      </c>
      <c r="J74" s="2">
        <v>11.4</v>
      </c>
      <c r="K74" s="2">
        <v>9.100000000000009</v>
      </c>
      <c r="L74" s="2">
        <v>14.1</v>
      </c>
      <c r="O74" s="1"/>
      <c r="P74" s="11">
        <v>2010</v>
      </c>
      <c r="Q74" s="4">
        <f t="shared" si="38"/>
        <v>38029.439000000006</v>
      </c>
      <c r="R74" s="4">
        <f t="shared" si="38"/>
        <v>19635.377999999997</v>
      </c>
      <c r="S74" s="4">
        <f t="shared" si="38"/>
        <v>16137.121000000001</v>
      </c>
      <c r="T74" s="4">
        <f t="shared" si="38"/>
        <v>12864.558</v>
      </c>
      <c r="U74" s="4">
        <f t="shared" si="38"/>
        <v>10269.07700000001</v>
      </c>
      <c r="V74" s="4">
        <f t="shared" si="38"/>
        <v>15911.427</v>
      </c>
      <c r="W74" s="4">
        <f t="shared" si="38"/>
        <v>0</v>
      </c>
      <c r="X74" s="6">
        <f>E74</f>
        <v>112847</v>
      </c>
    </row>
    <row r="75" spans="3:24" ht="15">
      <c r="C75" s="1"/>
      <c r="D75" s="11">
        <v>2009</v>
      </c>
      <c r="E75" s="2">
        <v>103312</v>
      </c>
      <c r="F75" s="16">
        <v>8.8</v>
      </c>
      <c r="G75" s="2">
        <v>33.3</v>
      </c>
      <c r="H75" s="2">
        <v>16.7</v>
      </c>
      <c r="I75" s="2">
        <v>14.1</v>
      </c>
      <c r="J75" s="2">
        <v>12.1</v>
      </c>
      <c r="K75" s="2">
        <v>9.5</v>
      </c>
      <c r="L75" s="2">
        <v>14.3</v>
      </c>
      <c r="O75" s="1"/>
      <c r="P75" s="11">
        <v>2009</v>
      </c>
      <c r="Q75" s="4">
        <f t="shared" si="36"/>
        <v>34402.89599999999</v>
      </c>
      <c r="R75" s="4">
        <f t="shared" si="36"/>
        <v>17253.104</v>
      </c>
      <c r="S75" s="4">
        <f t="shared" si="36"/>
        <v>14566.992</v>
      </c>
      <c r="T75" s="4">
        <f t="shared" si="36"/>
        <v>12500.752</v>
      </c>
      <c r="U75" s="4">
        <f t="shared" si="36"/>
        <v>9814.64</v>
      </c>
      <c r="V75" s="4">
        <f t="shared" si="36"/>
        <v>14773.616000000002</v>
      </c>
      <c r="W75" s="4">
        <f t="shared" si="36"/>
        <v>0</v>
      </c>
      <c r="X75" s="6">
        <f t="shared" si="37"/>
        <v>103312</v>
      </c>
    </row>
    <row r="76" spans="3:24" ht="15">
      <c r="C76" s="1"/>
      <c r="D76" s="11">
        <v>2008</v>
      </c>
      <c r="E76" s="2">
        <v>84613</v>
      </c>
      <c r="F76" s="16">
        <v>7.5</v>
      </c>
      <c r="G76" s="2">
        <v>30.8</v>
      </c>
      <c r="H76" s="2">
        <v>16.4</v>
      </c>
      <c r="I76" s="2">
        <v>14.5</v>
      </c>
      <c r="J76" s="2">
        <v>12.5</v>
      </c>
      <c r="K76" s="2">
        <v>10.1</v>
      </c>
      <c r="L76" s="2">
        <v>15.7</v>
      </c>
      <c r="O76" s="1"/>
      <c r="P76" s="11">
        <v>2008</v>
      </c>
      <c r="Q76" s="4">
        <f t="shared" si="36"/>
        <v>26060.804</v>
      </c>
      <c r="R76" s="4">
        <f t="shared" si="36"/>
        <v>13876.532</v>
      </c>
      <c r="S76" s="4">
        <f t="shared" si="36"/>
        <v>12268.885</v>
      </c>
      <c r="T76" s="4">
        <f t="shared" si="36"/>
        <v>10576.625</v>
      </c>
      <c r="U76" s="4">
        <f t="shared" si="36"/>
        <v>8545.912999999999</v>
      </c>
      <c r="V76" s="4">
        <f t="shared" si="36"/>
        <v>13284.240999999998</v>
      </c>
      <c r="W76" s="4">
        <f t="shared" si="36"/>
        <v>0</v>
      </c>
      <c r="X76" s="6">
        <f t="shared" si="37"/>
        <v>84613</v>
      </c>
    </row>
    <row r="77" spans="3:24" ht="15">
      <c r="C77" s="1"/>
      <c r="D77" s="11">
        <v>2007</v>
      </c>
      <c r="E77" s="2">
        <v>77387</v>
      </c>
      <c r="F77" s="16">
        <v>6.9</v>
      </c>
      <c r="G77" s="2">
        <v>29.7</v>
      </c>
      <c r="H77" s="2">
        <v>15.7</v>
      </c>
      <c r="I77" s="2">
        <v>14.2</v>
      </c>
      <c r="J77" s="2">
        <v>12.8</v>
      </c>
      <c r="K77" s="2">
        <v>10.9</v>
      </c>
      <c r="L77" s="2">
        <v>16.7</v>
      </c>
      <c r="O77" s="1"/>
      <c r="P77" s="11">
        <v>2007</v>
      </c>
      <c r="Q77" s="4">
        <f t="shared" si="36"/>
        <v>22983.939</v>
      </c>
      <c r="R77" s="4">
        <f t="shared" si="36"/>
        <v>12149.758999999998</v>
      </c>
      <c r="S77" s="4">
        <f t="shared" si="36"/>
        <v>10988.954</v>
      </c>
      <c r="T77" s="4">
        <f t="shared" si="36"/>
        <v>9905.536</v>
      </c>
      <c r="U77" s="4">
        <f t="shared" si="36"/>
        <v>8435.183</v>
      </c>
      <c r="V77" s="4">
        <f t="shared" si="36"/>
        <v>12923.628999999999</v>
      </c>
      <c r="W77" s="4">
        <f t="shared" si="36"/>
        <v>0</v>
      </c>
      <c r="X77" s="6">
        <f t="shared" si="37"/>
        <v>77387</v>
      </c>
    </row>
    <row r="78" spans="3:24" ht="15">
      <c r="C78" s="1"/>
      <c r="D78" s="11">
        <v>2006</v>
      </c>
      <c r="E78" s="2">
        <v>70805</v>
      </c>
      <c r="F78" s="16">
        <v>6.5</v>
      </c>
      <c r="G78" s="2">
        <v>30.3</v>
      </c>
      <c r="H78" s="2">
        <v>15.8</v>
      </c>
      <c r="I78" s="2">
        <v>14.5</v>
      </c>
      <c r="J78" s="2">
        <v>12.3</v>
      </c>
      <c r="K78" s="2">
        <v>10.4</v>
      </c>
      <c r="L78" s="2">
        <v>16.7</v>
      </c>
      <c r="O78" s="1"/>
      <c r="P78" s="11">
        <v>2006</v>
      </c>
      <c r="Q78" s="4">
        <f t="shared" si="36"/>
        <v>21453.915</v>
      </c>
      <c r="R78" s="4">
        <f t="shared" si="36"/>
        <v>11187.19</v>
      </c>
      <c r="S78" s="4">
        <f t="shared" si="36"/>
        <v>10266.725</v>
      </c>
      <c r="T78" s="4">
        <f t="shared" si="36"/>
        <v>8709.015</v>
      </c>
      <c r="U78" s="4">
        <f t="shared" si="36"/>
        <v>7363.72</v>
      </c>
      <c r="V78" s="4">
        <f t="shared" si="36"/>
        <v>11824.435</v>
      </c>
      <c r="W78" s="4">
        <f t="shared" si="36"/>
        <v>0</v>
      </c>
      <c r="X78" s="6">
        <f t="shared" si="37"/>
        <v>70805</v>
      </c>
    </row>
    <row r="79" spans="3:24" ht="15">
      <c r="C79" s="1"/>
      <c r="D79" s="11">
        <v>2005</v>
      </c>
      <c r="E79" s="2">
        <v>68178</v>
      </c>
      <c r="F79" s="16">
        <v>6.3</v>
      </c>
      <c r="G79" s="2">
        <v>29.7</v>
      </c>
      <c r="H79" s="2">
        <v>15.9</v>
      </c>
      <c r="I79" s="2">
        <v>14</v>
      </c>
      <c r="J79" s="2">
        <v>12.3</v>
      </c>
      <c r="K79" s="2">
        <v>10.7</v>
      </c>
      <c r="L79" s="2">
        <v>17.4</v>
      </c>
      <c r="O79" s="1"/>
      <c r="P79" s="11">
        <v>2005</v>
      </c>
      <c r="Q79" s="4">
        <f t="shared" si="36"/>
        <v>20248.865999999998</v>
      </c>
      <c r="R79" s="4">
        <f t="shared" si="36"/>
        <v>10840.302</v>
      </c>
      <c r="S79" s="4">
        <f t="shared" si="36"/>
        <v>9544.92</v>
      </c>
      <c r="T79" s="4">
        <f t="shared" si="36"/>
        <v>8385.894</v>
      </c>
      <c r="U79" s="4">
        <f t="shared" si="36"/>
        <v>7295.045999999999</v>
      </c>
      <c r="V79" s="4">
        <f t="shared" si="36"/>
        <v>11862.972</v>
      </c>
      <c r="W79" s="4">
        <f t="shared" si="36"/>
        <v>0</v>
      </c>
      <c r="X79" s="6">
        <f t="shared" si="37"/>
        <v>68178</v>
      </c>
    </row>
    <row r="80" spans="3:24" ht="15">
      <c r="C80" s="1"/>
      <c r="D80" s="11">
        <v>2004</v>
      </c>
      <c r="E80" s="2">
        <v>62098</v>
      </c>
      <c r="F80" s="16">
        <v>6</v>
      </c>
      <c r="G80" s="2">
        <v>26.5</v>
      </c>
      <c r="H80" s="2">
        <v>15.4</v>
      </c>
      <c r="I80" s="2">
        <v>14.5</v>
      </c>
      <c r="J80" s="2">
        <v>13.3</v>
      </c>
      <c r="K80" s="2">
        <v>11.2</v>
      </c>
      <c r="L80" s="2">
        <v>19.1</v>
      </c>
      <c r="O80" s="1"/>
      <c r="P80" s="11">
        <v>2004</v>
      </c>
      <c r="Q80" s="4">
        <f t="shared" si="36"/>
        <v>16455.97</v>
      </c>
      <c r="R80" s="4">
        <f t="shared" si="36"/>
        <v>9563.092</v>
      </c>
      <c r="S80" s="4">
        <f t="shared" si="36"/>
        <v>9004.21</v>
      </c>
      <c r="T80" s="4">
        <f t="shared" si="36"/>
        <v>8259.034</v>
      </c>
      <c r="U80" s="4">
        <f t="shared" si="36"/>
        <v>6954.976</v>
      </c>
      <c r="V80" s="4">
        <f t="shared" si="36"/>
        <v>11860.718</v>
      </c>
      <c r="W80" s="4">
        <f t="shared" si="36"/>
        <v>0</v>
      </c>
      <c r="X80" s="6">
        <f t="shared" si="37"/>
        <v>62098</v>
      </c>
    </row>
    <row r="81" spans="3:24" ht="15">
      <c r="C81" s="1"/>
      <c r="D81" s="11">
        <v>2003</v>
      </c>
      <c r="E81" s="2">
        <v>67212</v>
      </c>
      <c r="F81" s="16">
        <v>6.5</v>
      </c>
      <c r="G81" s="2">
        <v>26.5</v>
      </c>
      <c r="H81" s="2">
        <v>15.3</v>
      </c>
      <c r="I81" s="2">
        <v>14.5</v>
      </c>
      <c r="J81" s="2">
        <v>12.6</v>
      </c>
      <c r="K81" s="2">
        <v>11.2</v>
      </c>
      <c r="L81" s="2">
        <v>19.9</v>
      </c>
      <c r="O81" s="1"/>
      <c r="P81" s="11">
        <v>2003</v>
      </c>
      <c r="Q81" s="4">
        <f t="shared" si="36"/>
        <v>17811.18</v>
      </c>
      <c r="R81" s="4">
        <f t="shared" si="36"/>
        <v>10283.436000000002</v>
      </c>
      <c r="S81" s="4">
        <f t="shared" si="36"/>
        <v>9745.74</v>
      </c>
      <c r="T81" s="4">
        <f t="shared" si="36"/>
        <v>8468.712</v>
      </c>
      <c r="U81" s="4">
        <f t="shared" si="36"/>
        <v>7527.743999999999</v>
      </c>
      <c r="V81" s="4">
        <f t="shared" si="36"/>
        <v>13375.187999999998</v>
      </c>
      <c r="W81" s="4">
        <f t="shared" si="36"/>
        <v>0</v>
      </c>
      <c r="X81" s="6">
        <f t="shared" si="37"/>
        <v>67212</v>
      </c>
    </row>
    <row r="82" spans="3:24" ht="15">
      <c r="C82" s="1"/>
      <c r="D82" s="11">
        <v>2002</v>
      </c>
      <c r="E82" s="2">
        <v>67257</v>
      </c>
      <c r="F82" s="16">
        <v>6.8</v>
      </c>
      <c r="G82" s="7">
        <v>25.9</v>
      </c>
      <c r="H82" s="7">
        <v>14.2</v>
      </c>
      <c r="I82" s="7">
        <v>13.9</v>
      </c>
      <c r="J82" s="7">
        <v>12.6</v>
      </c>
      <c r="K82" s="7">
        <v>11.3</v>
      </c>
      <c r="L82" s="7">
        <v>22.1</v>
      </c>
      <c r="M82" s="7"/>
      <c r="O82" s="1"/>
      <c r="P82" s="11">
        <v>2002</v>
      </c>
      <c r="Q82" s="4">
        <f t="shared" si="36"/>
        <v>17419.563</v>
      </c>
      <c r="R82" s="4">
        <f t="shared" si="36"/>
        <v>9550.493999999999</v>
      </c>
      <c r="S82" s="4">
        <f t="shared" si="36"/>
        <v>9348.723</v>
      </c>
      <c r="T82" s="4">
        <f t="shared" si="36"/>
        <v>8474.382</v>
      </c>
      <c r="U82" s="4">
        <f t="shared" si="36"/>
        <v>7600.041000000001</v>
      </c>
      <c r="V82" s="4">
        <f t="shared" si="36"/>
        <v>14863.797000000002</v>
      </c>
      <c r="W82" s="4">
        <f t="shared" si="36"/>
        <v>0</v>
      </c>
      <c r="X82" s="6">
        <f t="shared" si="37"/>
        <v>67257</v>
      </c>
    </row>
    <row r="83" spans="3:24" ht="15">
      <c r="C83" s="1"/>
      <c r="D83" s="11">
        <v>2001</v>
      </c>
      <c r="E83" s="2">
        <v>57677</v>
      </c>
      <c r="F83" s="16">
        <v>7.3</v>
      </c>
      <c r="G83" s="7">
        <v>19.6</v>
      </c>
      <c r="H83" s="7">
        <v>12.5</v>
      </c>
      <c r="I83" s="7">
        <v>13.3</v>
      </c>
      <c r="J83" s="7">
        <v>13.5</v>
      </c>
      <c r="K83" s="7">
        <v>12.5</v>
      </c>
      <c r="L83" s="7">
        <v>28.6</v>
      </c>
      <c r="M83" s="7"/>
      <c r="O83" s="1"/>
      <c r="P83" s="11">
        <v>2001</v>
      </c>
      <c r="Q83" s="4">
        <f aca="true" t="shared" si="39" ref="Q83:W83">G83*$E83/100</f>
        <v>11304.692000000003</v>
      </c>
      <c r="R83" s="4">
        <f t="shared" si="39"/>
        <v>7209.625</v>
      </c>
      <c r="S83" s="4">
        <f t="shared" si="39"/>
        <v>7671.041000000001</v>
      </c>
      <c r="T83" s="4">
        <f t="shared" si="39"/>
        <v>7786.395</v>
      </c>
      <c r="U83" s="4">
        <f t="shared" si="39"/>
        <v>7209.625</v>
      </c>
      <c r="V83" s="4">
        <f t="shared" si="39"/>
        <v>16495.622000000003</v>
      </c>
      <c r="W83" s="4">
        <f t="shared" si="39"/>
        <v>0</v>
      </c>
      <c r="X83" s="6">
        <f>E83</f>
        <v>57677</v>
      </c>
    </row>
    <row r="86" spans="3:24" ht="15">
      <c r="C86" s="1"/>
      <c r="G86" s="2" t="s">
        <v>1</v>
      </c>
      <c r="H86" s="2" t="s">
        <v>2</v>
      </c>
      <c r="I86" s="2" t="s">
        <v>3</v>
      </c>
      <c r="J86" s="2" t="s">
        <v>4</v>
      </c>
      <c r="K86" s="2" t="s">
        <v>5</v>
      </c>
      <c r="L86" s="2" t="s">
        <v>7</v>
      </c>
      <c r="M86" s="2" t="s">
        <v>8</v>
      </c>
      <c r="O86" s="1"/>
      <c r="Q86" s="2" t="s">
        <v>18</v>
      </c>
      <c r="R86" s="2" t="s">
        <v>2</v>
      </c>
      <c r="S86" s="2" t="s">
        <v>3</v>
      </c>
      <c r="T86" s="2" t="s">
        <v>4</v>
      </c>
      <c r="U86" s="2" t="s">
        <v>5</v>
      </c>
      <c r="V86" s="2" t="s">
        <v>7</v>
      </c>
      <c r="W86" s="2" t="s">
        <v>8</v>
      </c>
      <c r="X86" s="2" t="s">
        <v>15</v>
      </c>
    </row>
    <row r="87" spans="3:15" ht="15">
      <c r="C87" s="1" t="s">
        <v>14</v>
      </c>
      <c r="O87" s="1" t="s">
        <v>14</v>
      </c>
    </row>
    <row r="88" spans="3:24" ht="15">
      <c r="C88" s="1"/>
      <c r="D88" s="11">
        <v>2012</v>
      </c>
      <c r="E88" s="2">
        <v>59172</v>
      </c>
      <c r="F88" s="16">
        <v>4.4</v>
      </c>
      <c r="G88" s="7">
        <v>22.4</v>
      </c>
      <c r="H88" s="7">
        <v>18.4</v>
      </c>
      <c r="I88" s="7">
        <v>17.3</v>
      </c>
      <c r="J88" s="7">
        <v>14.9</v>
      </c>
      <c r="K88" s="7">
        <v>11.7</v>
      </c>
      <c r="L88" s="7">
        <v>15.3</v>
      </c>
      <c r="M88" s="7"/>
      <c r="O88" s="1"/>
      <c r="P88" s="11">
        <v>2012</v>
      </c>
      <c r="Q88" s="4">
        <f aca="true" t="shared" si="40" ref="Q88:Q98">G88*$E88/100</f>
        <v>13254.527999999998</v>
      </c>
      <c r="R88" s="4">
        <f aca="true" t="shared" si="41" ref="R88:R98">H88*$E88/100</f>
        <v>10887.647999999997</v>
      </c>
      <c r="S88" s="4">
        <f aca="true" t="shared" si="42" ref="S88:S98">I88*$E88/100</f>
        <v>10236.756000000001</v>
      </c>
      <c r="T88" s="4">
        <f aca="true" t="shared" si="43" ref="T88:T98">J88*$E88/100</f>
        <v>8816.628</v>
      </c>
      <c r="U88" s="4">
        <f aca="true" t="shared" si="44" ref="U88:U98">K88*$E88/100</f>
        <v>6923.123999999999</v>
      </c>
      <c r="V88" s="4">
        <f aca="true" t="shared" si="45" ref="V88:V98">L88*$E88/100</f>
        <v>9053.316</v>
      </c>
      <c r="W88" s="4">
        <f aca="true" t="shared" si="46" ref="W88:W98">M88*$E88/100</f>
        <v>0</v>
      </c>
      <c r="X88" s="6">
        <f aca="true" t="shared" si="47" ref="X88:X98">E88</f>
        <v>59172</v>
      </c>
    </row>
    <row r="89" spans="3:24" ht="15">
      <c r="C89" s="1"/>
      <c r="D89" s="11">
        <v>2011</v>
      </c>
      <c r="E89" s="2">
        <v>58190</v>
      </c>
      <c r="F89" s="16">
        <v>4.1</v>
      </c>
      <c r="G89" s="7">
        <v>22.7</v>
      </c>
      <c r="H89" s="7">
        <v>17.7</v>
      </c>
      <c r="I89" s="7">
        <v>17.1</v>
      </c>
      <c r="J89" s="7">
        <v>14.8</v>
      </c>
      <c r="K89" s="7">
        <v>12.3</v>
      </c>
      <c r="L89" s="7">
        <v>15.4</v>
      </c>
      <c r="M89" s="7"/>
      <c r="O89" s="1"/>
      <c r="P89" s="11">
        <v>2011</v>
      </c>
      <c r="Q89" s="4">
        <f aca="true" t="shared" si="48" ref="Q89:W90">G89*$E89/100</f>
        <v>13209.13</v>
      </c>
      <c r="R89" s="4">
        <f t="shared" si="48"/>
        <v>10299.63</v>
      </c>
      <c r="S89" s="4">
        <f t="shared" si="48"/>
        <v>9950.490000000002</v>
      </c>
      <c r="T89" s="4">
        <f t="shared" si="48"/>
        <v>8612.12</v>
      </c>
      <c r="U89" s="4">
        <f t="shared" si="48"/>
        <v>7157.37</v>
      </c>
      <c r="V89" s="4">
        <f t="shared" si="48"/>
        <v>8961.26</v>
      </c>
      <c r="W89" s="4">
        <f t="shared" si="48"/>
        <v>0</v>
      </c>
      <c r="X89" s="6">
        <f>E89</f>
        <v>58190</v>
      </c>
    </row>
    <row r="90" spans="3:24" ht="15">
      <c r="C90" s="1"/>
      <c r="D90" s="11">
        <v>2010</v>
      </c>
      <c r="E90" s="2">
        <v>45534</v>
      </c>
      <c r="F90" s="16">
        <v>3.8</v>
      </c>
      <c r="G90" s="7">
        <v>23.2</v>
      </c>
      <c r="H90" s="7">
        <v>17.5</v>
      </c>
      <c r="I90" s="7">
        <v>17.4</v>
      </c>
      <c r="J90" s="7">
        <v>14.7</v>
      </c>
      <c r="K90" s="7">
        <v>11.9</v>
      </c>
      <c r="L90" s="7">
        <v>15.3</v>
      </c>
      <c r="M90" s="7"/>
      <c r="O90" s="1"/>
      <c r="P90" s="11">
        <v>2010</v>
      </c>
      <c r="Q90" s="4">
        <f t="shared" si="48"/>
        <v>10563.888</v>
      </c>
      <c r="R90" s="4">
        <f t="shared" si="48"/>
        <v>7968.45</v>
      </c>
      <c r="S90" s="4">
        <f t="shared" si="48"/>
        <v>7922.916</v>
      </c>
      <c r="T90" s="4">
        <f t="shared" si="48"/>
        <v>6693.498</v>
      </c>
      <c r="U90" s="4">
        <f t="shared" si="48"/>
        <v>5418.545999999999</v>
      </c>
      <c r="V90" s="4">
        <f t="shared" si="48"/>
        <v>6966.702000000001</v>
      </c>
      <c r="W90" s="4">
        <f t="shared" si="48"/>
        <v>0</v>
      </c>
      <c r="X90" s="6">
        <f>E90</f>
        <v>45534</v>
      </c>
    </row>
    <row r="91" spans="3:24" ht="15">
      <c r="C91" s="1"/>
      <c r="D91" s="11">
        <v>2009</v>
      </c>
      <c r="E91" s="2">
        <v>41955</v>
      </c>
      <c r="F91" s="16">
        <v>3.6</v>
      </c>
      <c r="G91" s="7">
        <v>23.5</v>
      </c>
      <c r="H91" s="7">
        <v>17.4</v>
      </c>
      <c r="I91" s="7">
        <v>16.8</v>
      </c>
      <c r="J91" s="7">
        <v>14.6</v>
      </c>
      <c r="K91" s="7">
        <v>12.2</v>
      </c>
      <c r="L91" s="7">
        <v>15.5</v>
      </c>
      <c r="M91" s="7"/>
      <c r="O91" s="1"/>
      <c r="P91" s="11">
        <v>2009</v>
      </c>
      <c r="Q91" s="4">
        <f t="shared" si="40"/>
        <v>9859.425</v>
      </c>
      <c r="R91" s="4">
        <f t="shared" si="41"/>
        <v>7300.169999999999</v>
      </c>
      <c r="S91" s="4">
        <f t="shared" si="42"/>
        <v>7048.44</v>
      </c>
      <c r="T91" s="4">
        <f t="shared" si="43"/>
        <v>6125.43</v>
      </c>
      <c r="U91" s="4">
        <f t="shared" si="44"/>
        <v>5118.509999999999</v>
      </c>
      <c r="V91" s="4">
        <f t="shared" si="45"/>
        <v>6503.025</v>
      </c>
      <c r="W91" s="4">
        <f t="shared" si="46"/>
        <v>0</v>
      </c>
      <c r="X91" s="6">
        <f t="shared" si="47"/>
        <v>41955</v>
      </c>
    </row>
    <row r="92" spans="3:24" ht="15">
      <c r="C92" s="1"/>
      <c r="D92" s="11">
        <v>2008</v>
      </c>
      <c r="E92" s="2">
        <v>38129</v>
      </c>
      <c r="F92" s="16">
        <v>3.4</v>
      </c>
      <c r="G92" s="7">
        <v>23.4</v>
      </c>
      <c r="H92" s="7">
        <v>17.4</v>
      </c>
      <c r="I92" s="7">
        <v>16.9</v>
      </c>
      <c r="J92" s="7">
        <v>15.3</v>
      </c>
      <c r="K92" s="7">
        <v>11.9</v>
      </c>
      <c r="L92" s="7">
        <v>15.1</v>
      </c>
      <c r="M92" s="7"/>
      <c r="O92" s="1"/>
      <c r="P92" s="11">
        <v>2008</v>
      </c>
      <c r="Q92" s="4">
        <f t="shared" si="40"/>
        <v>8922.186</v>
      </c>
      <c r="R92" s="4">
        <f t="shared" si="41"/>
        <v>6634.446</v>
      </c>
      <c r="S92" s="4">
        <f t="shared" si="42"/>
        <v>6443.8009999999995</v>
      </c>
      <c r="T92" s="4">
        <f t="shared" si="43"/>
        <v>5833.737000000001</v>
      </c>
      <c r="U92" s="4">
        <f t="shared" si="44"/>
        <v>4537.351000000001</v>
      </c>
      <c r="V92" s="4">
        <f t="shared" si="45"/>
        <v>5757.479</v>
      </c>
      <c r="W92" s="4">
        <f t="shared" si="46"/>
        <v>0</v>
      </c>
      <c r="X92" s="6">
        <f t="shared" si="47"/>
        <v>38129</v>
      </c>
    </row>
    <row r="93" spans="3:24" ht="15">
      <c r="C93" s="1"/>
      <c r="D93" s="11">
        <v>2007</v>
      </c>
      <c r="E93" s="2">
        <v>37323</v>
      </c>
      <c r="F93" s="16">
        <v>3.3</v>
      </c>
      <c r="G93" s="7">
        <v>23.4</v>
      </c>
      <c r="H93" s="7">
        <v>17.3</v>
      </c>
      <c r="I93" s="7">
        <v>16.6</v>
      </c>
      <c r="J93" s="7">
        <v>15</v>
      </c>
      <c r="K93" s="7">
        <v>12.3</v>
      </c>
      <c r="L93" s="7">
        <v>15.4</v>
      </c>
      <c r="M93" s="7"/>
      <c r="O93" s="1"/>
      <c r="P93" s="11">
        <v>2007</v>
      </c>
      <c r="Q93" s="4">
        <f t="shared" si="40"/>
        <v>8733.582</v>
      </c>
      <c r="R93" s="4">
        <f t="shared" si="41"/>
        <v>6456.879</v>
      </c>
      <c r="S93" s="4">
        <f t="shared" si="42"/>
        <v>6195.618</v>
      </c>
      <c r="T93" s="4">
        <f t="shared" si="43"/>
        <v>5598.45</v>
      </c>
      <c r="U93" s="4">
        <f t="shared" si="44"/>
        <v>4590.729</v>
      </c>
      <c r="V93" s="4">
        <f t="shared" si="45"/>
        <v>5747.742000000001</v>
      </c>
      <c r="W93" s="4">
        <f t="shared" si="46"/>
        <v>0</v>
      </c>
      <c r="X93" s="6">
        <f t="shared" si="47"/>
        <v>37323</v>
      </c>
    </row>
    <row r="94" spans="3:24" ht="15">
      <c r="C94" s="1"/>
      <c r="D94" s="11">
        <v>2006</v>
      </c>
      <c r="E94" s="2">
        <v>36258</v>
      </c>
      <c r="F94" s="16">
        <v>3.3</v>
      </c>
      <c r="G94" s="7">
        <v>22.9</v>
      </c>
      <c r="H94" s="7">
        <v>17.6</v>
      </c>
      <c r="I94" s="7">
        <v>17.1</v>
      </c>
      <c r="J94" s="7">
        <v>14.6</v>
      </c>
      <c r="K94" s="7">
        <v>12</v>
      </c>
      <c r="L94" s="7">
        <v>15.8</v>
      </c>
      <c r="M94" s="7"/>
      <c r="O94" s="1"/>
      <c r="P94" s="11">
        <v>2006</v>
      </c>
      <c r="Q94" s="4">
        <f t="shared" si="40"/>
        <v>8303.082</v>
      </c>
      <c r="R94" s="4">
        <f t="shared" si="41"/>
        <v>6381.408</v>
      </c>
      <c r="S94" s="4">
        <f t="shared" si="42"/>
        <v>6200.118</v>
      </c>
      <c r="T94" s="4">
        <f t="shared" si="43"/>
        <v>5293.668</v>
      </c>
      <c r="U94" s="4">
        <f t="shared" si="44"/>
        <v>4350.96</v>
      </c>
      <c r="V94" s="4">
        <f t="shared" si="45"/>
        <v>5728.764</v>
      </c>
      <c r="W94" s="4">
        <f t="shared" si="46"/>
        <v>0</v>
      </c>
      <c r="X94" s="6">
        <f t="shared" si="47"/>
        <v>36258</v>
      </c>
    </row>
    <row r="95" spans="3:24" ht="15">
      <c r="C95" s="1"/>
      <c r="D95" s="11">
        <v>2005</v>
      </c>
      <c r="E95" s="2">
        <v>35828</v>
      </c>
      <c r="F95" s="16">
        <v>3.3</v>
      </c>
      <c r="G95" s="7">
        <v>22.6</v>
      </c>
      <c r="H95" s="7">
        <v>17.2</v>
      </c>
      <c r="I95" s="7">
        <v>16.9</v>
      </c>
      <c r="J95" s="7">
        <v>15.1</v>
      </c>
      <c r="K95" s="7">
        <v>12.1</v>
      </c>
      <c r="L95" s="7">
        <v>16.1</v>
      </c>
      <c r="M95" s="7"/>
      <c r="O95" s="1"/>
      <c r="P95" s="11">
        <v>2005</v>
      </c>
      <c r="Q95" s="4">
        <f t="shared" si="40"/>
        <v>8097.128000000001</v>
      </c>
      <c r="R95" s="4">
        <f t="shared" si="41"/>
        <v>6162.416</v>
      </c>
      <c r="S95" s="4">
        <f t="shared" si="42"/>
        <v>6054.932</v>
      </c>
      <c r="T95" s="4">
        <f t="shared" si="43"/>
        <v>5410.027999999999</v>
      </c>
      <c r="U95" s="4">
        <f t="shared" si="44"/>
        <v>4335.188</v>
      </c>
      <c r="V95" s="4">
        <f t="shared" si="45"/>
        <v>5768.308000000001</v>
      </c>
      <c r="W95" s="4">
        <f t="shared" si="46"/>
        <v>0</v>
      </c>
      <c r="X95" s="6">
        <f t="shared" si="47"/>
        <v>35828</v>
      </c>
    </row>
    <row r="96" spans="3:24" ht="15">
      <c r="C96" s="1"/>
      <c r="D96" s="11">
        <v>2004</v>
      </c>
      <c r="E96" s="2">
        <v>36700</v>
      </c>
      <c r="F96" s="16">
        <v>3.5</v>
      </c>
      <c r="G96" s="7">
        <v>22.5</v>
      </c>
      <c r="H96" s="7">
        <v>17.1</v>
      </c>
      <c r="I96" s="7">
        <v>16.8</v>
      </c>
      <c r="J96" s="7">
        <v>14.8</v>
      </c>
      <c r="K96" s="7">
        <v>12.3</v>
      </c>
      <c r="L96" s="7">
        <v>16.5</v>
      </c>
      <c r="M96" s="7"/>
      <c r="O96" s="1"/>
      <c r="P96" s="11">
        <v>2004</v>
      </c>
      <c r="Q96" s="4">
        <f t="shared" si="40"/>
        <v>8257.5</v>
      </c>
      <c r="R96" s="4">
        <f t="shared" si="41"/>
        <v>6275.7</v>
      </c>
      <c r="S96" s="4">
        <f t="shared" si="42"/>
        <v>6165.6</v>
      </c>
      <c r="T96" s="4">
        <f t="shared" si="43"/>
        <v>5431.6</v>
      </c>
      <c r="U96" s="4">
        <f t="shared" si="44"/>
        <v>4514.1</v>
      </c>
      <c r="V96" s="4">
        <f t="shared" si="45"/>
        <v>6055.5</v>
      </c>
      <c r="W96" s="4">
        <f t="shared" si="46"/>
        <v>0</v>
      </c>
      <c r="X96" s="6">
        <f t="shared" si="47"/>
        <v>36700</v>
      </c>
    </row>
    <row r="97" spans="3:24" ht="15">
      <c r="C97" s="1"/>
      <c r="D97" s="11">
        <v>2003</v>
      </c>
      <c r="E97" s="2">
        <v>36921</v>
      </c>
      <c r="F97" s="16">
        <v>3.6</v>
      </c>
      <c r="G97" s="7">
        <v>22.8</v>
      </c>
      <c r="H97" s="7">
        <v>17.2</v>
      </c>
      <c r="I97" s="7">
        <v>16.7</v>
      </c>
      <c r="J97" s="7">
        <v>14.8</v>
      </c>
      <c r="K97" s="7">
        <v>12.5</v>
      </c>
      <c r="L97" s="7">
        <v>16</v>
      </c>
      <c r="M97" s="7"/>
      <c r="O97" s="1"/>
      <c r="P97" s="11">
        <v>2003</v>
      </c>
      <c r="Q97" s="4">
        <f t="shared" si="40"/>
        <v>8417.988000000001</v>
      </c>
      <c r="R97" s="4">
        <f t="shared" si="41"/>
        <v>6350.411999999999</v>
      </c>
      <c r="S97" s="4">
        <f t="shared" si="42"/>
        <v>6165.807</v>
      </c>
      <c r="T97" s="4">
        <f t="shared" si="43"/>
        <v>5464.308000000001</v>
      </c>
      <c r="U97" s="4">
        <f t="shared" si="44"/>
        <v>4615.125</v>
      </c>
      <c r="V97" s="4">
        <f t="shared" si="45"/>
        <v>5907.36</v>
      </c>
      <c r="W97" s="4">
        <f t="shared" si="46"/>
        <v>0</v>
      </c>
      <c r="X97" s="6">
        <f t="shared" si="47"/>
        <v>36921</v>
      </c>
    </row>
    <row r="98" spans="3:24" ht="15">
      <c r="C98" s="1"/>
      <c r="D98" s="11">
        <v>2002</v>
      </c>
      <c r="E98" s="2">
        <v>38996</v>
      </c>
      <c r="F98" s="16">
        <v>3.9</v>
      </c>
      <c r="G98" s="7">
        <v>23.5</v>
      </c>
      <c r="H98" s="7">
        <v>17.8</v>
      </c>
      <c r="I98" s="7">
        <v>17</v>
      </c>
      <c r="J98" s="7">
        <v>14.7</v>
      </c>
      <c r="K98" s="7">
        <v>11.6</v>
      </c>
      <c r="L98" s="7">
        <v>15.4</v>
      </c>
      <c r="M98" s="7"/>
      <c r="O98" s="1"/>
      <c r="P98" s="11">
        <v>2002</v>
      </c>
      <c r="Q98" s="4">
        <f t="shared" si="40"/>
        <v>9164.06</v>
      </c>
      <c r="R98" s="4">
        <f t="shared" si="41"/>
        <v>6941.2880000000005</v>
      </c>
      <c r="S98" s="4">
        <f t="shared" si="42"/>
        <v>6629.32</v>
      </c>
      <c r="T98" s="4">
        <f t="shared" si="43"/>
        <v>5732.411999999999</v>
      </c>
      <c r="U98" s="4">
        <f t="shared" si="44"/>
        <v>4523.536</v>
      </c>
      <c r="V98" s="4">
        <f t="shared" si="45"/>
        <v>6005.384</v>
      </c>
      <c r="W98" s="4">
        <f t="shared" si="46"/>
        <v>0</v>
      </c>
      <c r="X98" s="6">
        <f t="shared" si="47"/>
        <v>38996</v>
      </c>
    </row>
    <row r="99" spans="3:24" ht="15">
      <c r="C99" s="1"/>
      <c r="D99" s="11">
        <v>2001</v>
      </c>
      <c r="E99" s="2">
        <v>33254</v>
      </c>
      <c r="F99" s="16">
        <v>4.2</v>
      </c>
      <c r="G99" s="7">
        <v>22.8</v>
      </c>
      <c r="H99" s="7">
        <v>18.2</v>
      </c>
      <c r="I99" s="7">
        <v>17.8</v>
      </c>
      <c r="J99" s="7">
        <v>15.5</v>
      </c>
      <c r="K99" s="7">
        <v>11.8</v>
      </c>
      <c r="L99" s="7">
        <v>13.9</v>
      </c>
      <c r="M99" s="7"/>
      <c r="O99" s="1"/>
      <c r="P99" s="11">
        <v>2002</v>
      </c>
      <c r="Q99" s="4">
        <f aca="true" t="shared" si="49" ref="Q99:W99">G99*$E99/100</f>
        <v>7581.912</v>
      </c>
      <c r="R99" s="4">
        <f t="shared" si="49"/>
        <v>6052.227999999999</v>
      </c>
      <c r="S99" s="4">
        <f t="shared" si="49"/>
        <v>5919.212</v>
      </c>
      <c r="T99" s="4">
        <f t="shared" si="49"/>
        <v>5154.37</v>
      </c>
      <c r="U99" s="4">
        <f t="shared" si="49"/>
        <v>3923.972</v>
      </c>
      <c r="V99" s="4">
        <f t="shared" si="49"/>
        <v>4622.3060000000005</v>
      </c>
      <c r="W99" s="4">
        <f t="shared" si="49"/>
        <v>0</v>
      </c>
      <c r="X99" s="6">
        <f>E99</f>
        <v>33254</v>
      </c>
    </row>
    <row r="101" spans="7:24" ht="15">
      <c r="G101" s="2" t="s">
        <v>1</v>
      </c>
      <c r="H101" s="2" t="s">
        <v>2</v>
      </c>
      <c r="I101" s="2" t="s">
        <v>3</v>
      </c>
      <c r="J101" s="2" t="s">
        <v>4</v>
      </c>
      <c r="K101" s="2" t="s">
        <v>5</v>
      </c>
      <c r="L101" s="2" t="s">
        <v>7</v>
      </c>
      <c r="M101" s="2" t="s">
        <v>8</v>
      </c>
      <c r="O101" s="1"/>
      <c r="Q101" s="2" t="s">
        <v>18</v>
      </c>
      <c r="R101" s="2" t="s">
        <v>2</v>
      </c>
      <c r="S101" s="2" t="s">
        <v>3</v>
      </c>
      <c r="T101" s="2" t="s">
        <v>4</v>
      </c>
      <c r="U101" s="2" t="s">
        <v>5</v>
      </c>
      <c r="V101" s="2" t="s">
        <v>7</v>
      </c>
      <c r="W101" s="2" t="s">
        <v>8</v>
      </c>
      <c r="X101" s="2" t="s">
        <v>15</v>
      </c>
    </row>
    <row r="102" spans="3:15" ht="12.75">
      <c r="C102" t="s">
        <v>20</v>
      </c>
      <c r="O102" t="s">
        <v>20</v>
      </c>
    </row>
    <row r="103" spans="4:24" ht="13.5">
      <c r="D103" s="11">
        <v>2012</v>
      </c>
      <c r="E103" s="2">
        <v>124578</v>
      </c>
      <c r="F103" s="16">
        <v>9.2</v>
      </c>
      <c r="G103" s="2">
        <v>15.9</v>
      </c>
      <c r="H103" s="2">
        <v>22.5</v>
      </c>
      <c r="I103" s="2">
        <v>28.2</v>
      </c>
      <c r="J103" s="2">
        <v>21.1</v>
      </c>
      <c r="K103" s="2">
        <v>9.3</v>
      </c>
      <c r="L103" s="2">
        <v>3</v>
      </c>
      <c r="P103" s="11">
        <v>2012</v>
      </c>
      <c r="Q103" s="4">
        <f aca="true" t="shared" si="50" ref="Q103:Q113">G103*$E103/100</f>
        <v>19807.902</v>
      </c>
      <c r="R103" s="4">
        <f aca="true" t="shared" si="51" ref="R103:R113">H103*$E103/100</f>
        <v>28030.05</v>
      </c>
      <c r="S103" s="4">
        <f aca="true" t="shared" si="52" ref="S103:S113">I103*$E103/100</f>
        <v>35130.996</v>
      </c>
      <c r="T103" s="4">
        <f aca="true" t="shared" si="53" ref="T103:T113">J103*$E103/100</f>
        <v>26285.958000000002</v>
      </c>
      <c r="U103" s="4">
        <f aca="true" t="shared" si="54" ref="U103:U113">K103*$E103/100</f>
        <v>11585.754</v>
      </c>
      <c r="V103" s="4">
        <f aca="true" t="shared" si="55" ref="V103:V113">L103*$E103/100</f>
        <v>3737.34</v>
      </c>
      <c r="W103" s="4">
        <f aca="true" t="shared" si="56" ref="W103:W113">M103*$E103/100</f>
        <v>0</v>
      </c>
      <c r="X103" s="6">
        <f aca="true" t="shared" si="57" ref="X103:X113">E103</f>
        <v>124578</v>
      </c>
    </row>
    <row r="104" spans="4:24" ht="13.5">
      <c r="D104" s="11">
        <v>2011</v>
      </c>
      <c r="E104" s="2">
        <v>128158</v>
      </c>
      <c r="F104" s="16">
        <v>9.1</v>
      </c>
      <c r="G104" s="2">
        <v>15.7</v>
      </c>
      <c r="H104" s="2">
        <v>22.1</v>
      </c>
      <c r="I104" s="2">
        <v>27.4</v>
      </c>
      <c r="J104" s="2">
        <v>21.5</v>
      </c>
      <c r="K104" s="2">
        <v>10</v>
      </c>
      <c r="L104" s="2">
        <v>3.3</v>
      </c>
      <c r="P104" s="11">
        <v>2011</v>
      </c>
      <c r="Q104" s="4">
        <f aca="true" t="shared" si="58" ref="Q104:W105">G104*$E104/100</f>
        <v>20120.805999999997</v>
      </c>
      <c r="R104" s="4">
        <f t="shared" si="58"/>
        <v>28322.918</v>
      </c>
      <c r="S104" s="4">
        <f t="shared" si="58"/>
        <v>35115.291999999994</v>
      </c>
      <c r="T104" s="4">
        <f t="shared" si="58"/>
        <v>27553.97</v>
      </c>
      <c r="U104" s="4">
        <f t="shared" si="58"/>
        <v>12815.8</v>
      </c>
      <c r="V104" s="4">
        <f t="shared" si="58"/>
        <v>4229.214</v>
      </c>
      <c r="W104" s="4">
        <f t="shared" si="58"/>
        <v>0</v>
      </c>
      <c r="X104" s="6">
        <f>E104</f>
        <v>128158</v>
      </c>
    </row>
    <row r="105" spans="4:24" ht="13.5">
      <c r="D105" s="11">
        <v>2010</v>
      </c>
      <c r="E105" s="2">
        <v>109411</v>
      </c>
      <c r="F105" s="16">
        <v>9.1</v>
      </c>
      <c r="G105" s="2">
        <v>16</v>
      </c>
      <c r="H105" s="2">
        <v>21.7</v>
      </c>
      <c r="I105" s="2">
        <v>26.8</v>
      </c>
      <c r="J105" s="2">
        <v>21.4</v>
      </c>
      <c r="K105" s="2">
        <v>10.5</v>
      </c>
      <c r="L105" s="2">
        <v>3.5999999999999943</v>
      </c>
      <c r="P105" s="11">
        <v>2010</v>
      </c>
      <c r="Q105" s="4">
        <f t="shared" si="58"/>
        <v>17505.76</v>
      </c>
      <c r="R105" s="4">
        <f t="shared" si="58"/>
        <v>23742.186999999998</v>
      </c>
      <c r="S105" s="4">
        <f t="shared" si="58"/>
        <v>29322.148</v>
      </c>
      <c r="T105" s="4">
        <f t="shared" si="58"/>
        <v>23413.953999999998</v>
      </c>
      <c r="U105" s="4">
        <f t="shared" si="58"/>
        <v>11488.155</v>
      </c>
      <c r="V105" s="4">
        <f t="shared" si="58"/>
        <v>3938.795999999994</v>
      </c>
      <c r="W105" s="4">
        <f t="shared" si="58"/>
        <v>0</v>
      </c>
      <c r="X105" s="6">
        <f>E105</f>
        <v>109411</v>
      </c>
    </row>
    <row r="106" spans="4:24" ht="13.5">
      <c r="D106" s="11">
        <v>2009</v>
      </c>
      <c r="E106" s="2">
        <v>107124</v>
      </c>
      <c r="F106" s="16">
        <v>9.1</v>
      </c>
      <c r="G106" s="2">
        <v>16.9</v>
      </c>
      <c r="H106" s="2">
        <v>21.4</v>
      </c>
      <c r="I106" s="2">
        <v>26.1</v>
      </c>
      <c r="J106" s="2">
        <v>21.3</v>
      </c>
      <c r="K106" s="2">
        <v>10.7</v>
      </c>
      <c r="L106" s="2">
        <v>3.5999999999999943</v>
      </c>
      <c r="P106" s="11">
        <v>2009</v>
      </c>
      <c r="Q106" s="4">
        <f t="shared" si="50"/>
        <v>18103.956</v>
      </c>
      <c r="R106" s="4">
        <f t="shared" si="51"/>
        <v>22924.535999999996</v>
      </c>
      <c r="S106" s="4">
        <f t="shared" si="52"/>
        <v>27959.364000000005</v>
      </c>
      <c r="T106" s="4">
        <f t="shared" si="53"/>
        <v>22817.412</v>
      </c>
      <c r="U106" s="4">
        <f t="shared" si="54"/>
        <v>11462.267999999998</v>
      </c>
      <c r="V106" s="4">
        <f t="shared" si="55"/>
        <v>3856.463999999994</v>
      </c>
      <c r="W106" s="4">
        <f t="shared" si="56"/>
        <v>0</v>
      </c>
      <c r="X106" s="6">
        <f t="shared" si="57"/>
        <v>107124</v>
      </c>
    </row>
    <row r="107" spans="4:24" ht="13.5">
      <c r="D107" s="11">
        <v>2008</v>
      </c>
      <c r="E107" s="2">
        <v>106184</v>
      </c>
      <c r="F107" s="16">
        <v>9.4</v>
      </c>
      <c r="G107" s="2">
        <v>16.3</v>
      </c>
      <c r="H107" s="2">
        <v>22.2</v>
      </c>
      <c r="I107" s="2">
        <v>27.4</v>
      </c>
      <c r="J107" s="2">
        <v>20.9</v>
      </c>
      <c r="K107" s="2">
        <v>9.600000000000009</v>
      </c>
      <c r="L107" s="2">
        <v>3.5999999999999943</v>
      </c>
      <c r="P107" s="11">
        <v>2008</v>
      </c>
      <c r="Q107" s="4">
        <f t="shared" si="50"/>
        <v>17307.992000000002</v>
      </c>
      <c r="R107" s="4">
        <f t="shared" si="51"/>
        <v>23572.847999999998</v>
      </c>
      <c r="S107" s="4">
        <f t="shared" si="52"/>
        <v>29094.415999999997</v>
      </c>
      <c r="T107" s="4">
        <f t="shared" si="53"/>
        <v>22192.455999999995</v>
      </c>
      <c r="U107" s="4">
        <f t="shared" si="54"/>
        <v>10193.66400000001</v>
      </c>
      <c r="V107" s="4">
        <f t="shared" si="55"/>
        <v>3822.623999999994</v>
      </c>
      <c r="W107" s="4">
        <f t="shared" si="56"/>
        <v>0</v>
      </c>
      <c r="X107" s="6">
        <f t="shared" si="57"/>
        <v>106184</v>
      </c>
    </row>
    <row r="108" spans="4:24" ht="13.5">
      <c r="D108" s="11">
        <v>2007</v>
      </c>
      <c r="E108" s="2">
        <v>104222</v>
      </c>
      <c r="F108" s="16">
        <v>9.4</v>
      </c>
      <c r="G108" s="2">
        <v>17</v>
      </c>
      <c r="H108" s="2">
        <v>21.6</v>
      </c>
      <c r="I108" s="2">
        <v>26.5</v>
      </c>
      <c r="J108" s="2">
        <v>20.8</v>
      </c>
      <c r="K108" s="2">
        <v>10.2</v>
      </c>
      <c r="L108" s="2">
        <v>3.9</v>
      </c>
      <c r="P108" s="11">
        <v>2007</v>
      </c>
      <c r="Q108" s="4">
        <f t="shared" si="50"/>
        <v>17717.74</v>
      </c>
      <c r="R108" s="4">
        <f t="shared" si="51"/>
        <v>22511.952</v>
      </c>
      <c r="S108" s="4">
        <f t="shared" si="52"/>
        <v>27618.83</v>
      </c>
      <c r="T108" s="4">
        <f t="shared" si="53"/>
        <v>21678.176</v>
      </c>
      <c r="U108" s="4">
        <f t="shared" si="54"/>
        <v>10630.643999999998</v>
      </c>
      <c r="V108" s="4">
        <f t="shared" si="55"/>
        <v>4064.658</v>
      </c>
      <c r="W108" s="4">
        <f t="shared" si="56"/>
        <v>0</v>
      </c>
      <c r="X108" s="6">
        <f t="shared" si="57"/>
        <v>104222</v>
      </c>
    </row>
    <row r="109" spans="4:24" ht="13.5">
      <c r="D109" s="11">
        <v>2006</v>
      </c>
      <c r="E109" s="2">
        <v>99591</v>
      </c>
      <c r="F109" s="16">
        <v>9.2</v>
      </c>
      <c r="G109" s="2">
        <v>17.4</v>
      </c>
      <c r="H109" s="2">
        <v>21.5</v>
      </c>
      <c r="I109" s="2">
        <v>26.2</v>
      </c>
      <c r="J109" s="2">
        <v>20.8</v>
      </c>
      <c r="K109" s="2">
        <v>10.1</v>
      </c>
      <c r="L109" s="2">
        <v>4</v>
      </c>
      <c r="P109" s="11">
        <v>2006</v>
      </c>
      <c r="Q109" s="4">
        <f t="shared" si="50"/>
        <v>17328.834</v>
      </c>
      <c r="R109" s="4">
        <f t="shared" si="51"/>
        <v>21412.065</v>
      </c>
      <c r="S109" s="4">
        <f t="shared" si="52"/>
        <v>26092.841999999997</v>
      </c>
      <c r="T109" s="4">
        <f t="shared" si="53"/>
        <v>20714.928</v>
      </c>
      <c r="U109" s="4">
        <f t="shared" si="54"/>
        <v>10058.690999999999</v>
      </c>
      <c r="V109" s="4">
        <f t="shared" si="55"/>
        <v>3983.64</v>
      </c>
      <c r="W109" s="4">
        <f t="shared" si="56"/>
        <v>0</v>
      </c>
      <c r="X109" s="6">
        <f t="shared" si="57"/>
        <v>99591</v>
      </c>
    </row>
    <row r="110" spans="4:24" ht="13.5">
      <c r="D110" s="11">
        <v>2005</v>
      </c>
      <c r="E110" s="2">
        <v>100515</v>
      </c>
      <c r="F110" s="16">
        <v>9.3</v>
      </c>
      <c r="G110" s="2">
        <v>16.5</v>
      </c>
      <c r="H110" s="2">
        <v>26.5</v>
      </c>
      <c r="I110" s="2">
        <v>27.6</v>
      </c>
      <c r="J110" s="2">
        <v>18.22</v>
      </c>
      <c r="K110" s="2">
        <v>8.1</v>
      </c>
      <c r="L110" s="2">
        <v>3.5</v>
      </c>
      <c r="P110" s="11">
        <v>2005</v>
      </c>
      <c r="Q110" s="4">
        <f t="shared" si="50"/>
        <v>16584.975</v>
      </c>
      <c r="R110" s="4">
        <f t="shared" si="51"/>
        <v>26636.475</v>
      </c>
      <c r="S110" s="4">
        <f t="shared" si="52"/>
        <v>27742.14</v>
      </c>
      <c r="T110" s="4">
        <f t="shared" si="53"/>
        <v>18313.833</v>
      </c>
      <c r="U110" s="4">
        <f t="shared" si="54"/>
        <v>8141.715</v>
      </c>
      <c r="V110" s="4">
        <f t="shared" si="55"/>
        <v>3518.025</v>
      </c>
      <c r="W110" s="4">
        <f t="shared" si="56"/>
        <v>0</v>
      </c>
      <c r="X110" s="6">
        <f t="shared" si="57"/>
        <v>100515</v>
      </c>
    </row>
    <row r="111" spans="4:24" ht="13.5">
      <c r="D111" s="11">
        <v>2004</v>
      </c>
      <c r="E111" s="2">
        <v>99690</v>
      </c>
      <c r="F111" s="16">
        <v>9.6</v>
      </c>
      <c r="G111" s="2">
        <v>15.5</v>
      </c>
      <c r="H111" s="2">
        <v>20.3</v>
      </c>
      <c r="I111" s="2">
        <v>25.4</v>
      </c>
      <c r="J111" s="2">
        <v>21.8</v>
      </c>
      <c r="K111" s="2">
        <v>11.8</v>
      </c>
      <c r="L111" s="2">
        <v>5.2</v>
      </c>
      <c r="P111" s="11">
        <v>2004</v>
      </c>
      <c r="Q111" s="4">
        <f t="shared" si="50"/>
        <v>15451.95</v>
      </c>
      <c r="R111" s="4">
        <f t="shared" si="51"/>
        <v>20237.07</v>
      </c>
      <c r="S111" s="4">
        <f t="shared" si="52"/>
        <v>25321.26</v>
      </c>
      <c r="T111" s="4">
        <f t="shared" si="53"/>
        <v>21732.42</v>
      </c>
      <c r="U111" s="4">
        <f t="shared" si="54"/>
        <v>11763.42</v>
      </c>
      <c r="V111" s="4">
        <f t="shared" si="55"/>
        <v>5183.88</v>
      </c>
      <c r="W111" s="4">
        <f t="shared" si="56"/>
        <v>0</v>
      </c>
      <c r="X111" s="6">
        <f t="shared" si="57"/>
        <v>99690</v>
      </c>
    </row>
    <row r="112" spans="4:24" ht="13.5">
      <c r="D112" s="11">
        <v>2003</v>
      </c>
      <c r="E112" s="2">
        <v>96428</v>
      </c>
      <c r="F112" s="16">
        <v>9.4</v>
      </c>
      <c r="G112" s="2">
        <v>15.5</v>
      </c>
      <c r="H112" s="2">
        <v>19.6</v>
      </c>
      <c r="I112" s="2">
        <v>24.9</v>
      </c>
      <c r="J112" s="2">
        <v>22.2</v>
      </c>
      <c r="K112" s="2">
        <v>12.5</v>
      </c>
      <c r="L112" s="2">
        <v>5.3</v>
      </c>
      <c r="P112" s="11">
        <v>2003</v>
      </c>
      <c r="Q112" s="4">
        <f t="shared" si="50"/>
        <v>14946.34</v>
      </c>
      <c r="R112" s="4">
        <f t="shared" si="51"/>
        <v>18899.888</v>
      </c>
      <c r="S112" s="4">
        <f t="shared" si="52"/>
        <v>24010.571999999996</v>
      </c>
      <c r="T112" s="4">
        <f t="shared" si="53"/>
        <v>21407.016</v>
      </c>
      <c r="U112" s="4">
        <f t="shared" si="54"/>
        <v>12053.5</v>
      </c>
      <c r="V112" s="4">
        <f t="shared" si="55"/>
        <v>5110.683999999999</v>
      </c>
      <c r="W112" s="4">
        <f t="shared" si="56"/>
        <v>0</v>
      </c>
      <c r="X112" s="6">
        <f t="shared" si="57"/>
        <v>96428</v>
      </c>
    </row>
    <row r="113" spans="4:24" ht="13.5">
      <c r="D113" s="11">
        <v>2002</v>
      </c>
      <c r="E113" s="2">
        <v>93487</v>
      </c>
      <c r="F113" s="16">
        <v>9.4</v>
      </c>
      <c r="G113" s="2">
        <v>16.1</v>
      </c>
      <c r="H113" s="2">
        <v>20.3</v>
      </c>
      <c r="I113" s="2">
        <v>24.5</v>
      </c>
      <c r="J113" s="2">
        <v>21</v>
      </c>
      <c r="K113" s="2">
        <v>11.9</v>
      </c>
      <c r="L113" s="2">
        <v>6.2</v>
      </c>
      <c r="P113" s="11">
        <v>2002</v>
      </c>
      <c r="Q113" s="4">
        <f t="shared" si="50"/>
        <v>15051.407000000001</v>
      </c>
      <c r="R113" s="4">
        <f t="shared" si="51"/>
        <v>18977.861</v>
      </c>
      <c r="S113" s="4">
        <f t="shared" si="52"/>
        <v>22904.315</v>
      </c>
      <c r="T113" s="4">
        <f t="shared" si="53"/>
        <v>19632.27</v>
      </c>
      <c r="U113" s="4">
        <f t="shared" si="54"/>
        <v>11124.953000000001</v>
      </c>
      <c r="V113" s="4">
        <f t="shared" si="55"/>
        <v>5796.194</v>
      </c>
      <c r="W113" s="4">
        <f t="shared" si="56"/>
        <v>0</v>
      </c>
      <c r="X113" s="6">
        <f t="shared" si="57"/>
        <v>93487</v>
      </c>
    </row>
    <row r="114" spans="4:24" ht="13.5">
      <c r="D114" s="11">
        <v>2001</v>
      </c>
      <c r="E114" s="2">
        <v>77856</v>
      </c>
      <c r="F114" s="16">
        <v>9.8</v>
      </c>
      <c r="G114" s="2">
        <v>16.4</v>
      </c>
      <c r="H114" s="2">
        <v>20.6</v>
      </c>
      <c r="I114" s="2">
        <v>25.3</v>
      </c>
      <c r="J114" s="2">
        <v>21.2</v>
      </c>
      <c r="K114" s="2">
        <v>11.2</v>
      </c>
      <c r="L114" s="2">
        <v>5.3</v>
      </c>
      <c r="P114" s="11">
        <v>2001</v>
      </c>
      <c r="Q114" s="4">
        <f aca="true" t="shared" si="59" ref="Q114:W114">G114*$E114/100</f>
        <v>12768.383999999998</v>
      </c>
      <c r="R114" s="4">
        <f t="shared" si="59"/>
        <v>16038.336000000001</v>
      </c>
      <c r="S114" s="4">
        <f t="shared" si="59"/>
        <v>19697.568</v>
      </c>
      <c r="T114" s="4">
        <f t="shared" si="59"/>
        <v>16505.471999999998</v>
      </c>
      <c r="U114" s="4">
        <f t="shared" si="59"/>
        <v>8719.872</v>
      </c>
      <c r="V114" s="4">
        <f t="shared" si="59"/>
        <v>4126.3679999999995</v>
      </c>
      <c r="W114" s="4">
        <f t="shared" si="59"/>
        <v>0</v>
      </c>
      <c r="X114" s="6">
        <f>E114</f>
        <v>77856</v>
      </c>
    </row>
    <row r="116" spans="17:24" ht="12.75">
      <c r="Q116" s="2" t="s">
        <v>18</v>
      </c>
      <c r="R116" s="2" t="s">
        <v>2</v>
      </c>
      <c r="S116" s="2" t="s">
        <v>3</v>
      </c>
      <c r="T116" s="2" t="s">
        <v>4</v>
      </c>
      <c r="U116" s="2" t="s">
        <v>5</v>
      </c>
      <c r="V116" s="2" t="s">
        <v>7</v>
      </c>
      <c r="W116" s="2" t="s">
        <v>8</v>
      </c>
      <c r="X116" s="2" t="s">
        <v>15</v>
      </c>
    </row>
    <row r="117" spans="3:15" ht="12.75">
      <c r="C117" t="s">
        <v>21</v>
      </c>
      <c r="O117" t="s">
        <v>21</v>
      </c>
    </row>
    <row r="118" spans="4:24" ht="15">
      <c r="D118" s="11">
        <v>2012</v>
      </c>
      <c r="E118" s="2">
        <v>70426</v>
      </c>
      <c r="F118" s="16">
        <v>5.2</v>
      </c>
      <c r="G118" s="2">
        <v>19.2</v>
      </c>
      <c r="H118" s="2">
        <v>24.4</v>
      </c>
      <c r="I118" s="2">
        <v>25.3</v>
      </c>
      <c r="J118" s="2">
        <v>16.8</v>
      </c>
      <c r="K118" s="2">
        <v>8.7</v>
      </c>
      <c r="L118" s="2">
        <v>5.599999999999994</v>
      </c>
      <c r="O118" s="1"/>
      <c r="P118" s="11">
        <v>2012</v>
      </c>
      <c r="Q118" s="4">
        <f aca="true" t="shared" si="60" ref="Q118:Q128">G118*$E118/100</f>
        <v>13521.792</v>
      </c>
      <c r="R118" s="4">
        <f aca="true" t="shared" si="61" ref="R118:R128">H118*$E118/100</f>
        <v>17183.944</v>
      </c>
      <c r="S118" s="4">
        <f aca="true" t="shared" si="62" ref="S118:S128">I118*$E118/100</f>
        <v>17817.778000000002</v>
      </c>
      <c r="T118" s="4">
        <f aca="true" t="shared" si="63" ref="T118:T128">J118*$E118/100</f>
        <v>11831.568000000001</v>
      </c>
      <c r="U118" s="4">
        <f aca="true" t="shared" si="64" ref="U118:U128">K118*$E118/100</f>
        <v>6127.062</v>
      </c>
      <c r="V118" s="4">
        <f aca="true" t="shared" si="65" ref="V118:V128">L118*$E118/100</f>
        <v>3943.855999999996</v>
      </c>
      <c r="W118" s="4">
        <f aca="true" t="shared" si="66" ref="W118:W128">M118*$E118/100</f>
        <v>0</v>
      </c>
      <c r="X118" s="6">
        <f aca="true" t="shared" si="67" ref="X118:X128">E118</f>
        <v>70426</v>
      </c>
    </row>
    <row r="119" spans="4:24" ht="15">
      <c r="D119" s="11">
        <v>2011</v>
      </c>
      <c r="E119" s="2">
        <v>71678</v>
      </c>
      <c r="F119" s="16">
        <v>5.1</v>
      </c>
      <c r="G119" s="2">
        <v>19.6</v>
      </c>
      <c r="H119" s="2">
        <v>23.2</v>
      </c>
      <c r="I119" s="2">
        <v>24.8</v>
      </c>
      <c r="J119" s="2">
        <v>17.4</v>
      </c>
      <c r="K119" s="2">
        <v>9.2</v>
      </c>
      <c r="L119" s="2">
        <v>5.8</v>
      </c>
      <c r="O119" s="1"/>
      <c r="P119" s="11">
        <v>2011</v>
      </c>
      <c r="Q119" s="4">
        <f aca="true" t="shared" si="68" ref="Q119:W120">G119*$E119/100</f>
        <v>14048.888</v>
      </c>
      <c r="R119" s="4">
        <f t="shared" si="68"/>
        <v>16629.296</v>
      </c>
      <c r="S119" s="4">
        <f t="shared" si="68"/>
        <v>17776.144</v>
      </c>
      <c r="T119" s="4">
        <f t="shared" si="68"/>
        <v>12471.972</v>
      </c>
      <c r="U119" s="4">
        <f t="shared" si="68"/>
        <v>6594.376</v>
      </c>
      <c r="V119" s="4">
        <f t="shared" si="68"/>
        <v>4157.324</v>
      </c>
      <c r="W119" s="4">
        <f t="shared" si="68"/>
        <v>0</v>
      </c>
      <c r="X119" s="6">
        <f>E119</f>
        <v>71678</v>
      </c>
    </row>
    <row r="120" spans="4:24" ht="15">
      <c r="D120" s="11">
        <v>2010</v>
      </c>
      <c r="E120" s="2">
        <v>59257</v>
      </c>
      <c r="F120" s="16">
        <v>4.9</v>
      </c>
      <c r="G120" s="2">
        <v>20.1</v>
      </c>
      <c r="H120" s="2">
        <v>23.1</v>
      </c>
      <c r="I120" s="2">
        <v>23.9</v>
      </c>
      <c r="J120" s="2">
        <v>17.5</v>
      </c>
      <c r="K120" s="2">
        <v>9.5</v>
      </c>
      <c r="L120" s="2">
        <v>5.900000000000006</v>
      </c>
      <c r="O120" s="1"/>
      <c r="P120" s="11">
        <v>2010</v>
      </c>
      <c r="Q120" s="4">
        <f t="shared" si="68"/>
        <v>11910.657000000001</v>
      </c>
      <c r="R120" s="4">
        <f t="shared" si="68"/>
        <v>13688.367000000002</v>
      </c>
      <c r="S120" s="4">
        <f t="shared" si="68"/>
        <v>14162.422999999999</v>
      </c>
      <c r="T120" s="4">
        <f t="shared" si="68"/>
        <v>10369.975</v>
      </c>
      <c r="U120" s="4">
        <f t="shared" si="68"/>
        <v>5629.415</v>
      </c>
      <c r="V120" s="4">
        <f t="shared" si="68"/>
        <v>3496.163000000003</v>
      </c>
      <c r="W120" s="4">
        <f t="shared" si="68"/>
        <v>0</v>
      </c>
      <c r="X120" s="6">
        <f>E120</f>
        <v>59257</v>
      </c>
    </row>
    <row r="121" spans="4:24" ht="15">
      <c r="D121" s="11">
        <v>2009</v>
      </c>
      <c r="E121" s="2">
        <v>58020</v>
      </c>
      <c r="F121" s="16">
        <v>4.9</v>
      </c>
      <c r="G121" s="2">
        <v>20.7</v>
      </c>
      <c r="H121" s="2">
        <v>23.6</v>
      </c>
      <c r="I121" s="2">
        <v>23.4</v>
      </c>
      <c r="J121" s="2">
        <v>16.7</v>
      </c>
      <c r="K121" s="2">
        <v>9.3</v>
      </c>
      <c r="L121" s="2">
        <v>6.3</v>
      </c>
      <c r="O121" s="1"/>
      <c r="P121" s="11">
        <v>2009</v>
      </c>
      <c r="Q121" s="4">
        <f t="shared" si="60"/>
        <v>12010.14</v>
      </c>
      <c r="R121" s="4">
        <f t="shared" si="61"/>
        <v>13692.72</v>
      </c>
      <c r="S121" s="4">
        <f t="shared" si="62"/>
        <v>13576.68</v>
      </c>
      <c r="T121" s="4">
        <f t="shared" si="63"/>
        <v>9689.34</v>
      </c>
      <c r="U121" s="4">
        <f t="shared" si="64"/>
        <v>5395.86</v>
      </c>
      <c r="V121" s="4">
        <f t="shared" si="65"/>
        <v>3655.26</v>
      </c>
      <c r="W121" s="4">
        <f t="shared" si="66"/>
        <v>0</v>
      </c>
      <c r="X121" s="6">
        <f t="shared" si="67"/>
        <v>58020</v>
      </c>
    </row>
    <row r="122" spans="4:24" ht="15">
      <c r="D122" s="11">
        <v>2008</v>
      </c>
      <c r="E122" s="2">
        <v>55736</v>
      </c>
      <c r="F122" s="16">
        <v>4.9</v>
      </c>
      <c r="G122" s="2">
        <v>19.5</v>
      </c>
      <c r="H122" s="2">
        <v>23.5</v>
      </c>
      <c r="I122" s="2">
        <v>23.6</v>
      </c>
      <c r="J122" s="2">
        <v>17.4</v>
      </c>
      <c r="K122" s="2">
        <v>9.8</v>
      </c>
      <c r="L122" s="2">
        <v>6.2</v>
      </c>
      <c r="O122" s="1"/>
      <c r="P122" s="11">
        <v>2008</v>
      </c>
      <c r="Q122" s="4">
        <f t="shared" si="60"/>
        <v>10868.52</v>
      </c>
      <c r="R122" s="4">
        <f t="shared" si="61"/>
        <v>13097.96</v>
      </c>
      <c r="S122" s="4">
        <f t="shared" si="62"/>
        <v>13153.696000000002</v>
      </c>
      <c r="T122" s="4">
        <f t="shared" si="63"/>
        <v>9698.063999999998</v>
      </c>
      <c r="U122" s="4">
        <f t="shared" si="64"/>
        <v>5462.128000000001</v>
      </c>
      <c r="V122" s="4">
        <f t="shared" si="65"/>
        <v>3455.632</v>
      </c>
      <c r="W122" s="4">
        <f t="shared" si="66"/>
        <v>0</v>
      </c>
      <c r="X122" s="6">
        <f t="shared" si="67"/>
        <v>55736</v>
      </c>
    </row>
    <row r="123" spans="4:24" ht="15">
      <c r="D123" s="11">
        <v>2007</v>
      </c>
      <c r="E123" s="2">
        <v>55454</v>
      </c>
      <c r="F123" s="16">
        <v>5</v>
      </c>
      <c r="G123" s="2">
        <v>20</v>
      </c>
      <c r="H123" s="2">
        <v>23.2</v>
      </c>
      <c r="I123" s="2">
        <v>23.5</v>
      </c>
      <c r="J123" s="2">
        <v>17.4</v>
      </c>
      <c r="K123" s="2">
        <v>9.7</v>
      </c>
      <c r="L123" s="2">
        <v>6.2</v>
      </c>
      <c r="O123" s="1"/>
      <c r="P123" s="11">
        <v>2007</v>
      </c>
      <c r="Q123" s="4">
        <f t="shared" si="60"/>
        <v>11090.8</v>
      </c>
      <c r="R123" s="4">
        <f t="shared" si="61"/>
        <v>12865.328000000001</v>
      </c>
      <c r="S123" s="4">
        <f t="shared" si="62"/>
        <v>13031.69</v>
      </c>
      <c r="T123" s="4">
        <f t="shared" si="63"/>
        <v>9648.996</v>
      </c>
      <c r="U123" s="4">
        <f t="shared" si="64"/>
        <v>5379.038</v>
      </c>
      <c r="V123" s="4">
        <f t="shared" si="65"/>
        <v>3438.1479999999997</v>
      </c>
      <c r="W123" s="4">
        <f t="shared" si="66"/>
        <v>0</v>
      </c>
      <c r="X123" s="6">
        <f t="shared" si="67"/>
        <v>55454</v>
      </c>
    </row>
    <row r="124" spans="4:24" ht="15">
      <c r="D124" s="11">
        <v>2006</v>
      </c>
      <c r="E124" s="2">
        <v>54067</v>
      </c>
      <c r="F124" s="16">
        <v>5</v>
      </c>
      <c r="G124" s="2">
        <v>19.7</v>
      </c>
      <c r="H124" s="2">
        <v>22.7</v>
      </c>
      <c r="I124" s="2">
        <v>22.8</v>
      </c>
      <c r="J124" s="2">
        <v>17.2</v>
      </c>
      <c r="K124" s="2">
        <v>10.6</v>
      </c>
      <c r="L124" s="2">
        <v>7</v>
      </c>
      <c r="O124" s="1"/>
      <c r="P124" s="11">
        <v>2006</v>
      </c>
      <c r="Q124" s="4">
        <f t="shared" si="60"/>
        <v>10651.198999999999</v>
      </c>
      <c r="R124" s="4">
        <f t="shared" si="61"/>
        <v>12273.208999999999</v>
      </c>
      <c r="S124" s="4">
        <f t="shared" si="62"/>
        <v>12327.276000000002</v>
      </c>
      <c r="T124" s="4">
        <f t="shared" si="63"/>
        <v>9299.524</v>
      </c>
      <c r="U124" s="4">
        <f t="shared" si="64"/>
        <v>5731.102</v>
      </c>
      <c r="V124" s="4">
        <f t="shared" si="65"/>
        <v>3784.69</v>
      </c>
      <c r="W124" s="4">
        <f t="shared" si="66"/>
        <v>0</v>
      </c>
      <c r="X124" s="6">
        <f t="shared" si="67"/>
        <v>54067</v>
      </c>
    </row>
    <row r="125" spans="4:24" ht="15">
      <c r="D125" s="11">
        <v>2005</v>
      </c>
      <c r="E125" s="2">
        <v>54139</v>
      </c>
      <c r="F125" s="16">
        <v>5</v>
      </c>
      <c r="G125" s="2">
        <v>19.6</v>
      </c>
      <c r="H125" s="2">
        <v>22.6</v>
      </c>
      <c r="I125" s="2">
        <v>23</v>
      </c>
      <c r="J125" s="2">
        <v>17.6</v>
      </c>
      <c r="K125" s="2">
        <v>10.3</v>
      </c>
      <c r="L125" s="2">
        <v>6.9</v>
      </c>
      <c r="O125" s="1"/>
      <c r="P125" s="11">
        <v>2005</v>
      </c>
      <c r="Q125" s="4">
        <f t="shared" si="60"/>
        <v>10611.244</v>
      </c>
      <c r="R125" s="4">
        <f t="shared" si="61"/>
        <v>12235.414</v>
      </c>
      <c r="S125" s="4">
        <f t="shared" si="62"/>
        <v>12451.97</v>
      </c>
      <c r="T125" s="4">
        <f t="shared" si="63"/>
        <v>9528.464</v>
      </c>
      <c r="U125" s="4">
        <f t="shared" si="64"/>
        <v>5576.317000000001</v>
      </c>
      <c r="V125" s="4">
        <f t="shared" si="65"/>
        <v>3735.5910000000003</v>
      </c>
      <c r="W125" s="4">
        <f t="shared" si="66"/>
        <v>0</v>
      </c>
      <c r="X125" s="6">
        <f t="shared" si="67"/>
        <v>54139</v>
      </c>
    </row>
    <row r="126" spans="4:24" ht="15">
      <c r="D126" s="11">
        <v>2004</v>
      </c>
      <c r="E126" s="2">
        <v>50650</v>
      </c>
      <c r="F126" s="16">
        <v>4.9</v>
      </c>
      <c r="G126" s="2">
        <v>19.1</v>
      </c>
      <c r="H126" s="2">
        <v>22.1</v>
      </c>
      <c r="I126" s="2">
        <v>23</v>
      </c>
      <c r="J126" s="2">
        <v>17.9</v>
      </c>
      <c r="K126" s="2">
        <v>10.9</v>
      </c>
      <c r="L126" s="2">
        <v>7</v>
      </c>
      <c r="O126" s="1"/>
      <c r="P126" s="11">
        <v>2004</v>
      </c>
      <c r="Q126" s="4">
        <f t="shared" si="60"/>
        <v>9674.150000000001</v>
      </c>
      <c r="R126" s="4">
        <f t="shared" si="61"/>
        <v>11193.65</v>
      </c>
      <c r="S126" s="4">
        <f t="shared" si="62"/>
        <v>11649.5</v>
      </c>
      <c r="T126" s="4">
        <f t="shared" si="63"/>
        <v>9066.349999999999</v>
      </c>
      <c r="U126" s="4">
        <f t="shared" si="64"/>
        <v>5520.85</v>
      </c>
      <c r="V126" s="4">
        <f t="shared" si="65"/>
        <v>3545.5</v>
      </c>
      <c r="W126" s="4">
        <f t="shared" si="66"/>
        <v>0</v>
      </c>
      <c r="X126" s="6">
        <f t="shared" si="67"/>
        <v>50650</v>
      </c>
    </row>
    <row r="127" spans="4:24" ht="15">
      <c r="D127" s="11">
        <v>2003</v>
      </c>
      <c r="E127" s="2">
        <v>50026</v>
      </c>
      <c r="F127" s="16">
        <v>4.9</v>
      </c>
      <c r="G127" s="2">
        <v>18.8</v>
      </c>
      <c r="H127" s="2">
        <v>22.5</v>
      </c>
      <c r="I127" s="2">
        <v>23.1</v>
      </c>
      <c r="J127" s="2">
        <v>17.9</v>
      </c>
      <c r="K127" s="2">
        <v>10.5</v>
      </c>
      <c r="L127" s="2">
        <v>7.2</v>
      </c>
      <c r="O127" s="1"/>
      <c r="P127" s="11">
        <v>2003</v>
      </c>
      <c r="Q127" s="4">
        <f t="shared" si="60"/>
        <v>9404.888</v>
      </c>
      <c r="R127" s="4">
        <f t="shared" si="61"/>
        <v>11255.85</v>
      </c>
      <c r="S127" s="4">
        <f t="shared" si="62"/>
        <v>11556.006000000001</v>
      </c>
      <c r="T127" s="4">
        <f t="shared" si="63"/>
        <v>8954.653999999999</v>
      </c>
      <c r="U127" s="4">
        <f t="shared" si="64"/>
        <v>5252.73</v>
      </c>
      <c r="V127" s="4">
        <f t="shared" si="65"/>
        <v>3601.8720000000003</v>
      </c>
      <c r="W127" s="4">
        <f t="shared" si="66"/>
        <v>0</v>
      </c>
      <c r="X127" s="6">
        <f t="shared" si="67"/>
        <v>50026</v>
      </c>
    </row>
    <row r="128" spans="4:24" ht="15">
      <c r="D128" s="11">
        <v>2002</v>
      </c>
      <c r="E128" s="2">
        <v>48226</v>
      </c>
      <c r="F128" s="16">
        <v>4.8</v>
      </c>
      <c r="G128" s="2">
        <v>19.3</v>
      </c>
      <c r="H128" s="2">
        <v>22.2</v>
      </c>
      <c r="I128" s="2">
        <v>22.8</v>
      </c>
      <c r="J128" s="2">
        <v>17.5</v>
      </c>
      <c r="K128" s="2">
        <v>10.3</v>
      </c>
      <c r="L128" s="2">
        <v>7.9</v>
      </c>
      <c r="O128" s="1"/>
      <c r="P128" s="11">
        <v>2002</v>
      </c>
      <c r="Q128" s="4">
        <f t="shared" si="60"/>
        <v>9307.618</v>
      </c>
      <c r="R128" s="4">
        <f t="shared" si="61"/>
        <v>10706.171999999999</v>
      </c>
      <c r="S128" s="4">
        <f t="shared" si="62"/>
        <v>10995.528</v>
      </c>
      <c r="T128" s="4">
        <f t="shared" si="63"/>
        <v>8439.55</v>
      </c>
      <c r="U128" s="4">
        <f t="shared" si="64"/>
        <v>4967.278</v>
      </c>
      <c r="V128" s="4">
        <f t="shared" si="65"/>
        <v>3809.8540000000003</v>
      </c>
      <c r="W128" s="4">
        <f t="shared" si="66"/>
        <v>0</v>
      </c>
      <c r="X128" s="6">
        <f t="shared" si="67"/>
        <v>48226</v>
      </c>
    </row>
    <row r="129" spans="4:24" ht="15">
      <c r="D129" s="11">
        <v>2001</v>
      </c>
      <c r="E129" s="2">
        <v>38701</v>
      </c>
      <c r="F129" s="16">
        <v>4.9</v>
      </c>
      <c r="G129" s="2">
        <v>18.4</v>
      </c>
      <c r="H129" s="2">
        <v>24.4</v>
      </c>
      <c r="I129" s="2">
        <v>24.5</v>
      </c>
      <c r="J129" s="2">
        <v>16.9</v>
      </c>
      <c r="K129" s="2">
        <v>9.4</v>
      </c>
      <c r="L129" s="2">
        <v>6.4</v>
      </c>
      <c r="O129" s="1"/>
      <c r="P129" s="11">
        <v>2001</v>
      </c>
      <c r="Q129" s="4">
        <f aca="true" t="shared" si="69" ref="Q129:W129">G129*$E129/100</f>
        <v>7120.9839999999995</v>
      </c>
      <c r="R129" s="4">
        <f t="shared" si="69"/>
        <v>9443.044</v>
      </c>
      <c r="S129" s="4">
        <f t="shared" si="69"/>
        <v>9481.745</v>
      </c>
      <c r="T129" s="4">
        <f t="shared" si="69"/>
        <v>6540.468999999999</v>
      </c>
      <c r="U129" s="4">
        <f t="shared" si="69"/>
        <v>3637.8940000000002</v>
      </c>
      <c r="V129" s="4">
        <f t="shared" si="69"/>
        <v>2476.864</v>
      </c>
      <c r="W129" s="4">
        <f t="shared" si="69"/>
        <v>0</v>
      </c>
      <c r="X129" s="6">
        <f>E129</f>
        <v>38701</v>
      </c>
    </row>
    <row r="131" spans="17:24" ht="12.75">
      <c r="Q131" s="2" t="s">
        <v>18</v>
      </c>
      <c r="R131" s="2" t="s">
        <v>2</v>
      </c>
      <c r="S131" s="2" t="s">
        <v>3</v>
      </c>
      <c r="T131" s="2" t="s">
        <v>4</v>
      </c>
      <c r="U131" s="2" t="s">
        <v>5</v>
      </c>
      <c r="V131" s="2" t="s">
        <v>7</v>
      </c>
      <c r="W131" s="2" t="s">
        <v>8</v>
      </c>
      <c r="X131" s="2" t="s">
        <v>15</v>
      </c>
    </row>
    <row r="132" spans="3:15" ht="12.75">
      <c r="C132" t="s">
        <v>86</v>
      </c>
      <c r="O132" t="s">
        <v>86</v>
      </c>
    </row>
    <row r="133" spans="4:24" ht="15">
      <c r="D133" s="11">
        <v>2012</v>
      </c>
      <c r="E133" s="2">
        <v>1350345</v>
      </c>
      <c r="F133" s="16">
        <v>100</v>
      </c>
      <c r="G133" s="2">
        <v>19.8</v>
      </c>
      <c r="H133" s="2">
        <v>19.8</v>
      </c>
      <c r="I133" s="2">
        <v>21</v>
      </c>
      <c r="J133" s="2">
        <v>16.7</v>
      </c>
      <c r="K133" s="2">
        <v>11.1</v>
      </c>
      <c r="L133" s="2">
        <v>11.6</v>
      </c>
      <c r="O133" s="1"/>
      <c r="P133" s="11">
        <v>2012</v>
      </c>
      <c r="Q133" s="109">
        <f aca="true" t="shared" si="70" ref="Q133:Q143">G133*$E133/100</f>
        <v>267368.31</v>
      </c>
      <c r="R133" s="109">
        <f aca="true" t="shared" si="71" ref="R133:R143">H133*$E133/100</f>
        <v>267368.31</v>
      </c>
      <c r="S133" s="109">
        <f aca="true" t="shared" si="72" ref="S133:S143">I133*$E133/100</f>
        <v>283572.45</v>
      </c>
      <c r="T133" s="109">
        <f aca="true" t="shared" si="73" ref="T133:T143">J133*$E133/100</f>
        <v>225507.615</v>
      </c>
      <c r="U133" s="109">
        <f aca="true" t="shared" si="74" ref="U133:U143">K133*$E133/100</f>
        <v>149888.295</v>
      </c>
      <c r="V133" s="109">
        <f aca="true" t="shared" si="75" ref="V133:V143">L133*$E133/100</f>
        <v>156640.02</v>
      </c>
      <c r="W133" s="109">
        <f aca="true" t="shared" si="76" ref="W133:W143">M133*$E133/100</f>
        <v>0</v>
      </c>
      <c r="X133" s="108">
        <f aca="true" t="shared" si="77" ref="X133:X143">E133</f>
        <v>1350345</v>
      </c>
    </row>
    <row r="134" spans="4:24" ht="15">
      <c r="D134" s="11">
        <v>2011</v>
      </c>
      <c r="E134" s="2">
        <v>1411919</v>
      </c>
      <c r="F134" s="16">
        <v>100</v>
      </c>
      <c r="G134" s="2">
        <v>19.3</v>
      </c>
      <c r="H134" s="2">
        <v>19.3</v>
      </c>
      <c r="I134" s="2">
        <v>20.8</v>
      </c>
      <c r="J134" s="2">
        <v>17</v>
      </c>
      <c r="K134" s="2">
        <v>11.8</v>
      </c>
      <c r="L134" s="2">
        <v>11.8</v>
      </c>
      <c r="O134" s="1"/>
      <c r="P134" s="11">
        <v>2011</v>
      </c>
      <c r="Q134" s="109">
        <f aca="true" t="shared" si="78" ref="Q134:W135">G134*$E134/100</f>
        <v>272500.36699999997</v>
      </c>
      <c r="R134" s="109">
        <f t="shared" si="78"/>
        <v>272500.36699999997</v>
      </c>
      <c r="S134" s="109">
        <f t="shared" si="78"/>
        <v>293679.152</v>
      </c>
      <c r="T134" s="109">
        <f t="shared" si="78"/>
        <v>240026.23</v>
      </c>
      <c r="U134" s="109">
        <f t="shared" si="78"/>
        <v>166606.442</v>
      </c>
      <c r="V134" s="109">
        <f t="shared" si="78"/>
        <v>166606.442</v>
      </c>
      <c r="W134" s="109">
        <f t="shared" si="78"/>
        <v>0</v>
      </c>
      <c r="X134" s="108">
        <f>E134</f>
        <v>1411919</v>
      </c>
    </row>
    <row r="135" spans="4:24" ht="15">
      <c r="D135" s="11">
        <v>2010</v>
      </c>
      <c r="E135" s="2">
        <v>1197490</v>
      </c>
      <c r="F135" s="16">
        <v>100</v>
      </c>
      <c r="G135" s="2">
        <v>19.4</v>
      </c>
      <c r="H135" s="2">
        <v>19</v>
      </c>
      <c r="I135" s="2">
        <v>20.7</v>
      </c>
      <c r="J135" s="2">
        <v>17.2</v>
      </c>
      <c r="K135" s="2">
        <v>11.9</v>
      </c>
      <c r="L135" s="2">
        <v>11.8</v>
      </c>
      <c r="O135" s="1"/>
      <c r="P135" s="11">
        <v>2010</v>
      </c>
      <c r="Q135" s="109">
        <f t="shared" si="78"/>
        <v>232313.06</v>
      </c>
      <c r="R135" s="109">
        <f t="shared" si="78"/>
        <v>227523.1</v>
      </c>
      <c r="S135" s="109">
        <f t="shared" si="78"/>
        <v>247880.43</v>
      </c>
      <c r="T135" s="109">
        <f t="shared" si="78"/>
        <v>205968.28</v>
      </c>
      <c r="U135" s="109">
        <f t="shared" si="78"/>
        <v>142501.31</v>
      </c>
      <c r="V135" s="109">
        <f t="shared" si="78"/>
        <v>141303.82</v>
      </c>
      <c r="W135" s="109">
        <f t="shared" si="78"/>
        <v>0</v>
      </c>
      <c r="X135" s="108">
        <f>E135</f>
        <v>1197490</v>
      </c>
    </row>
    <row r="136" spans="4:24" ht="15">
      <c r="D136" s="11">
        <v>2009</v>
      </c>
      <c r="E136" s="2">
        <v>1177349</v>
      </c>
      <c r="F136" s="16">
        <v>100</v>
      </c>
      <c r="G136" s="2">
        <v>19.5</v>
      </c>
      <c r="H136" s="2">
        <v>18.8</v>
      </c>
      <c r="I136" s="2">
        <v>20.4</v>
      </c>
      <c r="J136" s="2">
        <v>17.2</v>
      </c>
      <c r="K136" s="2">
        <v>12.2</v>
      </c>
      <c r="L136" s="2">
        <v>11.9</v>
      </c>
      <c r="O136" s="1"/>
      <c r="P136" s="11">
        <v>2009</v>
      </c>
      <c r="Q136" s="109">
        <f t="shared" si="70"/>
        <v>229583.055</v>
      </c>
      <c r="R136" s="109">
        <f t="shared" si="71"/>
        <v>221341.612</v>
      </c>
      <c r="S136" s="109">
        <f t="shared" si="72"/>
        <v>240179.19599999997</v>
      </c>
      <c r="T136" s="109">
        <f t="shared" si="73"/>
        <v>202504.02800000002</v>
      </c>
      <c r="U136" s="109">
        <f t="shared" si="74"/>
        <v>143636.57799999998</v>
      </c>
      <c r="V136" s="109">
        <f t="shared" si="75"/>
        <v>140104.531</v>
      </c>
      <c r="W136" s="109">
        <f t="shared" si="76"/>
        <v>0</v>
      </c>
      <c r="X136" s="108">
        <f t="shared" si="77"/>
        <v>1177349</v>
      </c>
    </row>
    <row r="137" spans="4:24" ht="15">
      <c r="D137" s="11">
        <v>2008</v>
      </c>
      <c r="E137" s="2">
        <v>1128150</v>
      </c>
      <c r="F137" s="16">
        <v>100</v>
      </c>
      <c r="G137" s="2">
        <v>18.7</v>
      </c>
      <c r="H137" s="2">
        <v>19.1</v>
      </c>
      <c r="I137" s="2">
        <v>20.7</v>
      </c>
      <c r="J137" s="2">
        <v>17.5</v>
      </c>
      <c r="K137" s="2">
        <v>12.2</v>
      </c>
      <c r="L137" s="2">
        <v>11.8</v>
      </c>
      <c r="O137" s="1"/>
      <c r="P137" s="11">
        <v>2008</v>
      </c>
      <c r="Q137" s="109">
        <f t="shared" si="70"/>
        <v>210964.05</v>
      </c>
      <c r="R137" s="109">
        <f t="shared" si="71"/>
        <v>215476.65</v>
      </c>
      <c r="S137" s="109">
        <f t="shared" si="72"/>
        <v>233527.05</v>
      </c>
      <c r="T137" s="109">
        <f t="shared" si="73"/>
        <v>197426.25</v>
      </c>
      <c r="U137" s="109">
        <f t="shared" si="74"/>
        <v>137634.3</v>
      </c>
      <c r="V137" s="109">
        <f t="shared" si="75"/>
        <v>133121.7</v>
      </c>
      <c r="W137" s="109">
        <f t="shared" si="76"/>
        <v>0</v>
      </c>
      <c r="X137" s="108">
        <f t="shared" si="77"/>
        <v>1128150</v>
      </c>
    </row>
    <row r="138" spans="4:24" ht="15">
      <c r="D138" s="11">
        <v>2007</v>
      </c>
      <c r="E138" s="2">
        <v>1114424</v>
      </c>
      <c r="F138" s="16">
        <v>100</v>
      </c>
      <c r="G138" s="2">
        <v>18.5</v>
      </c>
      <c r="H138" s="2">
        <v>18.7</v>
      </c>
      <c r="I138" s="2">
        <v>20.4</v>
      </c>
      <c r="J138" s="2">
        <v>17.6</v>
      </c>
      <c r="K138" s="2">
        <v>12.6</v>
      </c>
      <c r="L138" s="2">
        <v>12.2</v>
      </c>
      <c r="O138" s="1"/>
      <c r="P138" s="11">
        <v>2007</v>
      </c>
      <c r="Q138" s="109">
        <f t="shared" si="70"/>
        <v>206168.44</v>
      </c>
      <c r="R138" s="109">
        <f t="shared" si="71"/>
        <v>208397.288</v>
      </c>
      <c r="S138" s="109">
        <f t="shared" si="72"/>
        <v>227342.49599999998</v>
      </c>
      <c r="T138" s="109">
        <f t="shared" si="73"/>
        <v>196138.624</v>
      </c>
      <c r="U138" s="109">
        <f t="shared" si="74"/>
        <v>140417.424</v>
      </c>
      <c r="V138" s="109">
        <f t="shared" si="75"/>
        <v>135959.728</v>
      </c>
      <c r="W138" s="109">
        <f t="shared" si="76"/>
        <v>0</v>
      </c>
      <c r="X138" s="108">
        <f t="shared" si="77"/>
        <v>1114424</v>
      </c>
    </row>
    <row r="139" spans="4:24" ht="15">
      <c r="D139" s="11">
        <v>2006</v>
      </c>
      <c r="E139" s="2">
        <v>1086634</v>
      </c>
      <c r="F139" s="16">
        <v>100</v>
      </c>
      <c r="G139" s="2">
        <v>18.4</v>
      </c>
      <c r="H139" s="2">
        <v>18.5</v>
      </c>
      <c r="I139" s="2">
        <v>20.4</v>
      </c>
      <c r="J139" s="2">
        <v>17.5</v>
      </c>
      <c r="K139" s="2">
        <v>12.7</v>
      </c>
      <c r="L139" s="2">
        <v>12.5</v>
      </c>
      <c r="O139" s="1"/>
      <c r="P139" s="11">
        <v>2006</v>
      </c>
      <c r="Q139" s="109">
        <f t="shared" si="70"/>
        <v>199940.656</v>
      </c>
      <c r="R139" s="109">
        <f t="shared" si="71"/>
        <v>201027.29</v>
      </c>
      <c r="S139" s="109">
        <f t="shared" si="72"/>
        <v>221673.33599999998</v>
      </c>
      <c r="T139" s="109">
        <f t="shared" si="73"/>
        <v>190160.95</v>
      </c>
      <c r="U139" s="109">
        <f t="shared" si="74"/>
        <v>138002.51799999998</v>
      </c>
      <c r="V139" s="109">
        <f t="shared" si="75"/>
        <v>135829.25</v>
      </c>
      <c r="W139" s="109">
        <f t="shared" si="76"/>
        <v>0</v>
      </c>
      <c r="X139" s="108">
        <f t="shared" si="77"/>
        <v>1086634</v>
      </c>
    </row>
    <row r="140" spans="4:24" ht="15">
      <c r="D140" s="11">
        <v>2005</v>
      </c>
      <c r="E140" s="2">
        <v>1079566</v>
      </c>
      <c r="F140" s="16">
        <v>100</v>
      </c>
      <c r="G140" s="2">
        <v>17.9</v>
      </c>
      <c r="H140" s="2">
        <v>18.5</v>
      </c>
      <c r="I140" s="2">
        <v>20.4</v>
      </c>
      <c r="J140" s="2">
        <v>17.7</v>
      </c>
      <c r="K140" s="2">
        <v>12.8</v>
      </c>
      <c r="L140" s="2">
        <v>12.7</v>
      </c>
      <c r="O140" s="1"/>
      <c r="P140" s="11">
        <v>2005</v>
      </c>
      <c r="Q140" s="109">
        <f t="shared" si="70"/>
        <v>193242.31399999998</v>
      </c>
      <c r="R140" s="109">
        <f t="shared" si="71"/>
        <v>199719.71</v>
      </c>
      <c r="S140" s="109">
        <f t="shared" si="72"/>
        <v>220231.46399999998</v>
      </c>
      <c r="T140" s="109">
        <f t="shared" si="73"/>
        <v>191083.182</v>
      </c>
      <c r="U140" s="109">
        <f t="shared" si="74"/>
        <v>138184.448</v>
      </c>
      <c r="V140" s="109">
        <f t="shared" si="75"/>
        <v>137104.88199999998</v>
      </c>
      <c r="W140" s="109">
        <f t="shared" si="76"/>
        <v>0</v>
      </c>
      <c r="X140" s="108">
        <f t="shared" si="77"/>
        <v>1079566</v>
      </c>
    </row>
    <row r="141" spans="4:24" ht="15">
      <c r="D141" s="11">
        <v>2004</v>
      </c>
      <c r="E141" s="2">
        <v>1039379</v>
      </c>
      <c r="F141" s="16">
        <v>100</v>
      </c>
      <c r="G141" s="2">
        <v>17.5</v>
      </c>
      <c r="H141" s="2">
        <v>18.3</v>
      </c>
      <c r="I141" s="2">
        <v>20.3</v>
      </c>
      <c r="J141" s="2">
        <v>17.9</v>
      </c>
      <c r="K141" s="2">
        <v>12.9</v>
      </c>
      <c r="L141" s="2">
        <v>13.1</v>
      </c>
      <c r="O141" s="1"/>
      <c r="P141" s="11">
        <v>2004</v>
      </c>
      <c r="Q141" s="109">
        <f t="shared" si="70"/>
        <v>181891.325</v>
      </c>
      <c r="R141" s="109">
        <f t="shared" si="71"/>
        <v>190206.357</v>
      </c>
      <c r="S141" s="109">
        <f t="shared" si="72"/>
        <v>210993.937</v>
      </c>
      <c r="T141" s="109">
        <f t="shared" si="73"/>
        <v>186048.841</v>
      </c>
      <c r="U141" s="109">
        <f t="shared" si="74"/>
        <v>134079.891</v>
      </c>
      <c r="V141" s="109">
        <f t="shared" si="75"/>
        <v>136158.649</v>
      </c>
      <c r="W141" s="109">
        <f t="shared" si="76"/>
        <v>0</v>
      </c>
      <c r="X141" s="108">
        <f t="shared" si="77"/>
        <v>1039379</v>
      </c>
    </row>
    <row r="142" spans="4:24" ht="15">
      <c r="D142" s="11">
        <v>2003</v>
      </c>
      <c r="E142" s="2">
        <v>1030919</v>
      </c>
      <c r="F142" s="16">
        <v>100</v>
      </c>
      <c r="G142" s="2">
        <v>17.4</v>
      </c>
      <c r="H142" s="2">
        <v>17.9</v>
      </c>
      <c r="I142" s="2">
        <v>20.2</v>
      </c>
      <c r="J142" s="2">
        <v>17.9</v>
      </c>
      <c r="K142" s="2">
        <v>13.3</v>
      </c>
      <c r="L142" s="2">
        <v>13.3</v>
      </c>
      <c r="O142" s="1"/>
      <c r="P142" s="11">
        <v>2003</v>
      </c>
      <c r="Q142" s="109">
        <f t="shared" si="70"/>
        <v>179379.906</v>
      </c>
      <c r="R142" s="109">
        <f t="shared" si="71"/>
        <v>184534.501</v>
      </c>
      <c r="S142" s="109">
        <f t="shared" si="72"/>
        <v>208245.638</v>
      </c>
      <c r="T142" s="109">
        <f t="shared" si="73"/>
        <v>184534.501</v>
      </c>
      <c r="U142" s="109">
        <f t="shared" si="74"/>
        <v>137112.227</v>
      </c>
      <c r="V142" s="109">
        <f t="shared" si="75"/>
        <v>137112.227</v>
      </c>
      <c r="W142" s="109">
        <f t="shared" si="76"/>
        <v>0</v>
      </c>
      <c r="X142" s="108">
        <f t="shared" si="77"/>
        <v>1030919</v>
      </c>
    </row>
    <row r="143" spans="4:24" ht="15">
      <c r="D143" s="11">
        <v>2002</v>
      </c>
      <c r="E143" s="2">
        <v>995404</v>
      </c>
      <c r="F143" s="16">
        <v>100</v>
      </c>
      <c r="G143" s="2">
        <v>18</v>
      </c>
      <c r="H143" s="2">
        <v>18.1</v>
      </c>
      <c r="I143" s="2">
        <v>20.1</v>
      </c>
      <c r="J143" s="2">
        <v>17.5</v>
      </c>
      <c r="K143" s="2">
        <v>12.8</v>
      </c>
      <c r="L143" s="2">
        <v>13.5</v>
      </c>
      <c r="O143" s="1"/>
      <c r="P143" s="11">
        <v>2002</v>
      </c>
      <c r="Q143" s="109">
        <f t="shared" si="70"/>
        <v>179172.72</v>
      </c>
      <c r="R143" s="109">
        <f t="shared" si="71"/>
        <v>180168.124</v>
      </c>
      <c r="S143" s="109">
        <f t="shared" si="72"/>
        <v>200076.20400000003</v>
      </c>
      <c r="T143" s="109">
        <f t="shared" si="73"/>
        <v>174195.7</v>
      </c>
      <c r="U143" s="109">
        <f t="shared" si="74"/>
        <v>127411.71200000001</v>
      </c>
      <c r="V143" s="109">
        <f t="shared" si="75"/>
        <v>134379.54</v>
      </c>
      <c r="W143" s="109">
        <f t="shared" si="76"/>
        <v>0</v>
      </c>
      <c r="X143" s="108">
        <f t="shared" si="77"/>
        <v>995404</v>
      </c>
    </row>
    <row r="144" spans="4:24" ht="15">
      <c r="D144" s="11">
        <v>2001</v>
      </c>
      <c r="E144" s="2">
        <v>794117</v>
      </c>
      <c r="F144" s="16">
        <v>100</v>
      </c>
      <c r="G144" s="2">
        <v>17</v>
      </c>
      <c r="H144" s="2">
        <v>18.1</v>
      </c>
      <c r="I144" s="2">
        <v>20.7</v>
      </c>
      <c r="J144" s="2">
        <v>18</v>
      </c>
      <c r="K144" s="2">
        <v>12.8</v>
      </c>
      <c r="L144" s="2">
        <v>13.4</v>
      </c>
      <c r="O144" s="1"/>
      <c r="P144" s="11">
        <v>2002</v>
      </c>
      <c r="Q144" s="109">
        <f aca="true" t="shared" si="79" ref="Q144:W144">G144*$E144/100</f>
        <v>134999.89</v>
      </c>
      <c r="R144" s="109">
        <f t="shared" si="79"/>
        <v>143735.17700000003</v>
      </c>
      <c r="S144" s="109">
        <f t="shared" si="79"/>
        <v>164382.21899999998</v>
      </c>
      <c r="T144" s="109">
        <f t="shared" si="79"/>
        <v>142941.06</v>
      </c>
      <c r="U144" s="109">
        <f t="shared" si="79"/>
        <v>101646.97600000001</v>
      </c>
      <c r="V144" s="109">
        <f t="shared" si="79"/>
        <v>106411.67800000001</v>
      </c>
      <c r="W144" s="109">
        <f t="shared" si="79"/>
        <v>0</v>
      </c>
      <c r="X144" s="108">
        <f>E144</f>
        <v>794117</v>
      </c>
    </row>
  </sheetData>
  <printOptions gridLines="1"/>
  <pageMargins left="0.5511811023622047" right="0.5511811023622047" top="0.5" bottom="0.984251968503937" header="0.33" footer="0.5118110236220472"/>
  <pageSetup horizontalDpi="600" verticalDpi="600" orientation="landscape" paperSize="9" r:id="rId2"/>
  <headerFooter alignWithMargins="0">
    <oddFooter>&amp;L&amp;8&amp;Z&amp;F \ &amp;A  &amp;D&amp;C&amp;8&amp;P of &amp;N</oddFooter>
  </headerFooter>
  <ignoredErrors>
    <ignoredError sqref="M12:M2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K1">
      <selection activeCell="A1" sqref="A1"/>
      <selection activeCell="Z41" sqref="Z41"/>
    </sheetView>
  </sheetViews>
  <sheetFormatPr defaultColWidth="9.33203125" defaultRowHeight="12.75"/>
  <cols>
    <col min="1" max="16384" width="8.16015625" style="0" customWidth="1"/>
  </cols>
  <sheetData/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2"/>
  <headerFooter alignWithMargins="0">
    <oddFooter>&amp;L&amp;8&amp;Z&amp;F \ &amp;A  &amp;D&amp;C&amp;8&amp;P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I126"/>
  <sheetViews>
    <sheetView zoomScale="75" zoomScaleNormal="75" workbookViewId="0" topLeftCell="D1">
      <selection activeCell="CB135" sqref="CB135"/>
      <selection activeCell="U13" sqref="U13"/>
    </sheetView>
  </sheetViews>
  <sheetFormatPr defaultColWidth="9.33203125" defaultRowHeight="12.75"/>
  <cols>
    <col min="1" max="1" width="3.33203125" style="0" customWidth="1"/>
    <col min="2" max="2" width="11" style="0" customWidth="1"/>
    <col min="3" max="4" width="8.16015625" style="0" customWidth="1"/>
    <col min="5" max="5" width="7.66015625" style="0" customWidth="1"/>
    <col min="6" max="6" width="8.83203125" style="0" customWidth="1"/>
    <col min="7" max="25" width="8.16015625" style="0" customWidth="1"/>
    <col min="26" max="26" width="11.83203125" style="0" customWidth="1"/>
    <col min="27" max="27" width="6.66015625" style="0" customWidth="1"/>
    <col min="28" max="28" width="6.33203125" style="0" customWidth="1"/>
    <col min="29" max="29" width="6.5" style="0" customWidth="1"/>
    <col min="30" max="30" width="8.16015625" style="0" customWidth="1"/>
    <col min="31" max="31" width="3.5" style="0" customWidth="1"/>
    <col min="32" max="32" width="12.33203125" style="0" customWidth="1"/>
    <col min="33" max="33" width="5.66015625" style="2" customWidth="1"/>
    <col min="34" max="34" width="6.16015625" style="2" customWidth="1"/>
    <col min="35" max="35" width="8.16015625" style="0" customWidth="1"/>
    <col min="36" max="36" width="5.33203125" style="0" customWidth="1"/>
    <col min="37" max="37" width="8.16015625" style="0" customWidth="1"/>
    <col min="38" max="38" width="7.66015625" style="0" customWidth="1"/>
    <col min="39" max="39" width="8.5" style="0" customWidth="1"/>
    <col min="40" max="42" width="8.16015625" style="0" customWidth="1"/>
    <col min="43" max="43" width="7.66015625" style="0" customWidth="1"/>
    <col min="44" max="44" width="7.16015625" style="0" customWidth="1"/>
    <col min="45" max="46" width="8.16015625" style="0" customWidth="1"/>
    <col min="47" max="47" width="1.0078125" style="0" customWidth="1"/>
    <col min="48" max="48" width="8.16015625" style="0" customWidth="1"/>
    <col min="49" max="49" width="6.33203125" style="0" customWidth="1"/>
    <col min="50" max="53" width="8.16015625" style="0" customWidth="1"/>
    <col min="54" max="54" width="5.16015625" style="0" customWidth="1"/>
    <col min="55" max="55" width="5.83203125" style="0" customWidth="1"/>
    <col min="56" max="56" width="1.0078125" style="0" customWidth="1"/>
    <col min="57" max="57" width="17.33203125" style="0" customWidth="1"/>
    <col min="58" max="58" width="7.83203125" style="0" customWidth="1"/>
    <col min="59" max="59" width="8.16015625" style="0" customWidth="1"/>
    <col min="60" max="60" width="5.16015625" style="0" customWidth="1"/>
    <col min="61" max="61" width="6.5" style="0" customWidth="1"/>
    <col min="62" max="62" width="7.16015625" style="0" customWidth="1"/>
    <col min="63" max="64" width="7.33203125" style="0" customWidth="1"/>
    <col min="65" max="65" width="7" style="0" customWidth="1"/>
    <col min="66" max="67" width="6.33203125" style="0" customWidth="1"/>
    <col min="68" max="68" width="3" style="0" customWidth="1"/>
    <col min="69" max="70" width="6.66015625" style="0" customWidth="1"/>
    <col min="71" max="71" width="8.16015625" style="0" customWidth="1"/>
    <col min="72" max="72" width="5.16015625" style="0" customWidth="1"/>
    <col min="73" max="73" width="5.83203125" style="0" customWidth="1"/>
    <col min="74" max="74" width="1.0078125" style="0" customWidth="1"/>
    <col min="75" max="75" width="17.33203125" style="0" customWidth="1"/>
    <col min="76" max="76" width="7.83203125" style="0" customWidth="1"/>
    <col min="77" max="77" width="10" style="0" customWidth="1"/>
    <col min="78" max="78" width="5.66015625" style="0" customWidth="1"/>
    <col min="79" max="85" width="7.16015625" style="0" customWidth="1"/>
    <col min="86" max="86" width="3" style="0" customWidth="1"/>
    <col min="87" max="87" width="6.66015625" style="0" customWidth="1"/>
    <col min="88" max="16384" width="8.16015625" style="0" customWidth="1"/>
  </cols>
  <sheetData>
    <row r="1" spans="57:85" ht="12.75">
      <c r="BE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135</v>
      </c>
      <c r="BK1" t="s">
        <v>136</v>
      </c>
      <c r="BL1" t="s">
        <v>137</v>
      </c>
      <c r="BM1" t="s">
        <v>138</v>
      </c>
      <c r="BN1" t="s">
        <v>139</v>
      </c>
      <c r="BO1" t="s">
        <v>140</v>
      </c>
      <c r="BW1" t="s">
        <v>1</v>
      </c>
      <c r="BX1" t="s">
        <v>2</v>
      </c>
      <c r="BY1" t="s">
        <v>3</v>
      </c>
      <c r="BZ1" t="s">
        <v>4</v>
      </c>
      <c r="CA1" t="s">
        <v>5</v>
      </c>
      <c r="CB1" t="s">
        <v>135</v>
      </c>
      <c r="CC1" t="s">
        <v>136</v>
      </c>
      <c r="CD1" t="s">
        <v>137</v>
      </c>
      <c r="CE1" t="s">
        <v>138</v>
      </c>
      <c r="CF1" t="s">
        <v>139</v>
      </c>
      <c r="CG1" t="s">
        <v>140</v>
      </c>
    </row>
    <row r="2" spans="57:87" ht="12.75">
      <c r="BE2" t="e">
        <f ca="1">INDIRECT("'A Level UK non-cum'!"&amp;BE$1&amp;$BB2)</f>
        <v>#REF!</v>
      </c>
      <c r="BF2" t="e">
        <f ca="1" t="shared" si="0" ref="BF2:BO2">INDIRECT("'A Level UK non-cum'!"&amp;BF$1&amp;$BC2)</f>
        <v>#REF!</v>
      </c>
      <c r="BG2" t="e">
        <f ca="1" t="shared" si="0"/>
        <v>#REF!</v>
      </c>
      <c r="BH2" t="e">
        <f ca="1" t="shared" si="0"/>
        <v>#REF!</v>
      </c>
      <c r="BI2" t="e">
        <f ca="1" t="shared" si="0"/>
        <v>#REF!</v>
      </c>
      <c r="BJ2" t="e">
        <f ca="1" t="shared" si="0"/>
        <v>#REF!</v>
      </c>
      <c r="BK2" t="e">
        <f ca="1" t="shared" si="0"/>
        <v>#REF!</v>
      </c>
      <c r="BL2" t="e">
        <f ca="1" t="shared" si="0"/>
        <v>#REF!</v>
      </c>
      <c r="BM2" t="e">
        <f ca="1" t="shared" si="0"/>
        <v>#REF!</v>
      </c>
      <c r="BN2" t="e">
        <f ca="1" t="shared" si="0"/>
        <v>#REF!</v>
      </c>
      <c r="BO2" t="e">
        <f ca="1" t="shared" si="0"/>
        <v>#REF!</v>
      </c>
      <c r="BP2" s="11"/>
      <c r="BQ2" s="29" t="e">
        <f>BI2/(BI2+BJ2)</f>
        <v>#REF!</v>
      </c>
      <c r="BW2" t="e">
        <f ca="1">INDIRECT("'A Level UK non-cum'!"&amp;BW$1&amp;$BT2)</f>
        <v>#REF!</v>
      </c>
      <c r="BX2" t="e">
        <f ca="1">INDIRECT("'A Level UK non-cum'!"&amp;BX$1&amp;$BU2)</f>
        <v>#REF!</v>
      </c>
      <c r="BY2" t="e">
        <f ca="1" t="shared" si="1" ref="BY2:CG2">INDIRECT("'A Level UK non-cum'!"&amp;BY$1&amp;$BU2)</f>
        <v>#REF!</v>
      </c>
      <c r="BZ2" t="e">
        <f ca="1" t="shared" si="1"/>
        <v>#REF!</v>
      </c>
      <c r="CA2" t="e">
        <f ca="1" t="shared" si="1"/>
        <v>#REF!</v>
      </c>
      <c r="CB2" t="e">
        <f ca="1" t="shared" si="1"/>
        <v>#REF!</v>
      </c>
      <c r="CC2" t="e">
        <f ca="1" t="shared" si="1"/>
        <v>#REF!</v>
      </c>
      <c r="CD2" t="e">
        <f ca="1" t="shared" si="1"/>
        <v>#REF!</v>
      </c>
      <c r="CE2" t="e">
        <f ca="1" t="shared" si="1"/>
        <v>#REF!</v>
      </c>
      <c r="CF2" t="e">
        <f ca="1" t="shared" si="1"/>
        <v>#REF!</v>
      </c>
      <c r="CG2" t="e">
        <f ca="1" t="shared" si="1"/>
        <v>#REF!</v>
      </c>
      <c r="CH2" s="11"/>
      <c r="CI2" s="29" t="e">
        <f>CA2/(CA2+CB2)</f>
        <v>#REF!</v>
      </c>
    </row>
    <row r="3" spans="2:75" s="38" customFormat="1" ht="24.75" customHeight="1">
      <c r="B3" s="38" t="s">
        <v>150</v>
      </c>
      <c r="H3" s="38" t="s">
        <v>151</v>
      </c>
      <c r="N3" s="38" t="s">
        <v>93</v>
      </c>
      <c r="T3" s="38" t="s">
        <v>143</v>
      </c>
      <c r="AM3" s="38" t="s">
        <v>95</v>
      </c>
      <c r="AR3" s="38" t="s">
        <v>94</v>
      </c>
      <c r="AV3" s="38" t="s">
        <v>91</v>
      </c>
      <c r="BE3" s="38" t="s">
        <v>141</v>
      </c>
      <c r="BW3" s="38" t="s">
        <v>149</v>
      </c>
    </row>
    <row r="4" spans="26:85" ht="19.5">
      <c r="Z4" s="86" t="s">
        <v>144</v>
      </c>
      <c r="AA4" s="86"/>
      <c r="AB4" s="86"/>
      <c r="AC4" s="86"/>
      <c r="AF4" s="38" t="s">
        <v>92</v>
      </c>
      <c r="BF4" s="18" t="s">
        <v>27</v>
      </c>
      <c r="BG4" s="19" t="s">
        <v>28</v>
      </c>
      <c r="BH4" s="19" t="s">
        <v>29</v>
      </c>
      <c r="BI4" s="81" t="s">
        <v>30</v>
      </c>
      <c r="BJ4" s="20"/>
      <c r="BK4" s="20"/>
      <c r="BL4" s="20"/>
      <c r="BM4" s="20"/>
      <c r="BN4" s="20"/>
      <c r="BO4" s="21"/>
      <c r="BW4" t="str">
        <f>'A Level UK non-cum'!A12</f>
        <v>Art and Design subjects (1)</v>
      </c>
      <c r="BX4" s="18" t="s">
        <v>27</v>
      </c>
      <c r="BY4" s="19" t="s">
        <v>28</v>
      </c>
      <c r="BZ4" s="19" t="s">
        <v>29</v>
      </c>
      <c r="CA4" s="81" t="s">
        <v>30</v>
      </c>
      <c r="CB4" s="20"/>
      <c r="CC4" s="20"/>
      <c r="CD4" s="20"/>
      <c r="CE4" s="20"/>
      <c r="CF4" s="20"/>
      <c r="CG4" s="21"/>
    </row>
    <row r="5" spans="3:87" ht="33" customHeight="1" thickBot="1">
      <c r="C5" s="25" t="s">
        <v>0</v>
      </c>
      <c r="D5" s="25" t="s">
        <v>1</v>
      </c>
      <c r="E5" s="25" t="s">
        <v>90</v>
      </c>
      <c r="F5" s="35" t="s">
        <v>66</v>
      </c>
      <c r="I5" s="25" t="s">
        <v>0</v>
      </c>
      <c r="J5" s="25" t="s">
        <v>1</v>
      </c>
      <c r="K5" s="25" t="s">
        <v>90</v>
      </c>
      <c r="L5" s="35" t="s">
        <v>66</v>
      </c>
      <c r="O5" s="25" t="s">
        <v>0</v>
      </c>
      <c r="P5" s="25" t="s">
        <v>1</v>
      </c>
      <c r="Q5" s="25" t="s">
        <v>90</v>
      </c>
      <c r="R5" s="35" t="s">
        <v>66</v>
      </c>
      <c r="U5" s="25" t="s">
        <v>0</v>
      </c>
      <c r="V5" s="25" t="s">
        <v>1</v>
      </c>
      <c r="W5" s="25" t="s">
        <v>90</v>
      </c>
      <c r="X5" s="35" t="s">
        <v>66</v>
      </c>
      <c r="AA5" s="25" t="s">
        <v>0</v>
      </c>
      <c r="AB5" s="25" t="s">
        <v>1</v>
      </c>
      <c r="AC5" s="25" t="s">
        <v>90</v>
      </c>
      <c r="AD5" s="35" t="s">
        <v>66</v>
      </c>
      <c r="AG5" s="25" t="s">
        <v>0</v>
      </c>
      <c r="AH5" s="25" t="s">
        <v>1</v>
      </c>
      <c r="AI5" s="25" t="s">
        <v>90</v>
      </c>
      <c r="AL5" s="25" t="s">
        <v>0</v>
      </c>
      <c r="AM5" s="25" t="s">
        <v>1</v>
      </c>
      <c r="AN5" s="25" t="s">
        <v>90</v>
      </c>
      <c r="AO5" s="35" t="s">
        <v>66</v>
      </c>
      <c r="AQ5" s="25" t="s">
        <v>0</v>
      </c>
      <c r="AR5" s="25" t="s">
        <v>1</v>
      </c>
      <c r="AS5" s="25" t="s">
        <v>90</v>
      </c>
      <c r="AT5" s="35" t="s">
        <v>66</v>
      </c>
      <c r="AV5" s="25" t="s">
        <v>0</v>
      </c>
      <c r="AW5" s="25" t="s">
        <v>1</v>
      </c>
      <c r="AX5" s="25" t="s">
        <v>90</v>
      </c>
      <c r="AY5" s="35" t="s">
        <v>66</v>
      </c>
      <c r="BF5" s="22"/>
      <c r="BG5" s="23" t="s">
        <v>31</v>
      </c>
      <c r="BH5" s="24" t="s">
        <v>32</v>
      </c>
      <c r="BI5" s="25" t="s">
        <v>0</v>
      </c>
      <c r="BJ5" s="25" t="s">
        <v>1</v>
      </c>
      <c r="BK5" s="25" t="s">
        <v>2</v>
      </c>
      <c r="BL5" s="25" t="s">
        <v>3</v>
      </c>
      <c r="BM5" s="25" t="s">
        <v>4</v>
      </c>
      <c r="BN5" s="25" t="s">
        <v>5</v>
      </c>
      <c r="BO5" s="26" t="s">
        <v>7</v>
      </c>
      <c r="BQ5" s="27" t="s">
        <v>66</v>
      </c>
      <c r="BX5" s="22"/>
      <c r="BY5" s="23" t="s">
        <v>31</v>
      </c>
      <c r="BZ5" s="24" t="s">
        <v>32</v>
      </c>
      <c r="CA5" s="25" t="s">
        <v>0</v>
      </c>
      <c r="CB5" s="25" t="s">
        <v>1</v>
      </c>
      <c r="CC5" s="25" t="s">
        <v>2</v>
      </c>
      <c r="CD5" s="25" t="s">
        <v>3</v>
      </c>
      <c r="CE5" s="25" t="s">
        <v>4</v>
      </c>
      <c r="CF5" s="25" t="s">
        <v>5</v>
      </c>
      <c r="CG5" s="26" t="s">
        <v>7</v>
      </c>
      <c r="CI5" s="27" t="s">
        <v>66</v>
      </c>
    </row>
    <row r="6" spans="14:87" ht="12.75">
      <c r="AF6" t="s">
        <v>84</v>
      </c>
      <c r="AG6" s="2">
        <v>2</v>
      </c>
      <c r="AH6" s="2">
        <v>9.3</v>
      </c>
      <c r="AI6" s="7">
        <f aca="true" t="shared" si="2" ref="AI6:AI33">AG6+AH6</f>
        <v>11.3</v>
      </c>
      <c r="BB6">
        <v>12</v>
      </c>
      <c r="BC6">
        <f>BB6+4</f>
        <v>16</v>
      </c>
      <c r="BE6" t="s">
        <v>100</v>
      </c>
      <c r="BF6" t="s">
        <v>34</v>
      </c>
      <c r="BG6">
        <v>45959</v>
      </c>
      <c r="BH6">
        <v>5.3</v>
      </c>
      <c r="BI6">
        <v>14.2</v>
      </c>
      <c r="BJ6">
        <v>17</v>
      </c>
      <c r="BK6">
        <v>26.6</v>
      </c>
      <c r="BL6">
        <v>23.4</v>
      </c>
      <c r="BM6">
        <v>13</v>
      </c>
      <c r="BN6">
        <v>4.599999999999994</v>
      </c>
      <c r="BO6">
        <v>1.2</v>
      </c>
      <c r="BQ6" s="15">
        <f>BI6/(BI6+BJ6)</f>
        <v>0.4551282051282051</v>
      </c>
      <c r="BT6">
        <v>12</v>
      </c>
      <c r="BU6">
        <f>BT6+4</f>
        <v>16</v>
      </c>
      <c r="BW6" t="str">
        <f ca="1">INDIRECT("'A Level UK non-cum'!"&amp;BW$1&amp;$BT6)</f>
        <v>Art and Design subjects (1)</v>
      </c>
      <c r="BX6" t="str">
        <f ca="1">INDIRECT("'A Level UK non-cum'!"&amp;BX$1&amp;$BU6)</f>
        <v>Male &amp; Female</v>
      </c>
      <c r="BY6">
        <f ca="1" t="shared" si="3" ref="BY6:CG21">INDIRECT("'A Level UK non-cum'!"&amp;BY$1&amp;$BU6)</f>
        <v>46483</v>
      </c>
      <c r="BZ6">
        <f ca="1" t="shared" si="3"/>
        <v>5.4</v>
      </c>
      <c r="CA6">
        <f ca="1" t="shared" si="3"/>
        <v>13.1</v>
      </c>
      <c r="CB6">
        <f ca="1" t="shared" si="3"/>
        <v>17.1</v>
      </c>
      <c r="CC6">
        <f ca="1" t="shared" si="3"/>
        <v>27.900000000000002</v>
      </c>
      <c r="CD6">
        <f ca="1" t="shared" si="3"/>
        <v>24.4</v>
      </c>
      <c r="CE6">
        <f ca="1" t="shared" si="3"/>
        <v>12.400000000000006</v>
      </c>
      <c r="CF6">
        <f ca="1" t="shared" si="3"/>
        <v>4</v>
      </c>
      <c r="CG6">
        <f ca="1" t="shared" si="3"/>
        <v>1.0999999999999943</v>
      </c>
      <c r="CI6" s="15">
        <f>CA6/(CA6+CB6)</f>
        <v>0.43377483443708603</v>
      </c>
    </row>
    <row r="7" spans="2:87" ht="13.5">
      <c r="B7" s="94" t="s">
        <v>118</v>
      </c>
      <c r="C7" s="2">
        <v>1.6</v>
      </c>
      <c r="D7" s="2">
        <v>9.4</v>
      </c>
      <c r="E7" s="2">
        <f aca="true" t="shared" si="4" ref="E7:E37">C7+D7</f>
        <v>11</v>
      </c>
      <c r="F7" s="15">
        <f aca="true" t="shared" si="5" ref="F7:F37">C7/E7</f>
        <v>0.14545454545454548</v>
      </c>
      <c r="H7" t="s">
        <v>118</v>
      </c>
      <c r="I7" s="2">
        <v>1.6</v>
      </c>
      <c r="J7" s="2">
        <v>9.4</v>
      </c>
      <c r="K7" s="2">
        <v>11</v>
      </c>
      <c r="L7" s="15">
        <v>0.14545454545454548</v>
      </c>
      <c r="N7" t="s">
        <v>118</v>
      </c>
      <c r="O7" s="2">
        <v>1.6</v>
      </c>
      <c r="P7" s="2">
        <v>10.2</v>
      </c>
      <c r="Q7" s="2">
        <f aca="true" t="shared" si="6" ref="Q7:Q37">O7+P7</f>
        <v>11.799999999999999</v>
      </c>
      <c r="R7" s="15">
        <f aca="true" t="shared" si="7" ref="R7:R37">O7/Q7</f>
        <v>0.13559322033898308</v>
      </c>
      <c r="T7" t="s">
        <v>118</v>
      </c>
      <c r="U7" s="2">
        <v>1.6</v>
      </c>
      <c r="V7" s="2">
        <v>10.2</v>
      </c>
      <c r="W7" s="2">
        <v>11.8</v>
      </c>
      <c r="X7" s="15">
        <v>0.13559322033898308</v>
      </c>
      <c r="Z7" t="s">
        <v>67</v>
      </c>
      <c r="AA7" s="2">
        <v>1.8</v>
      </c>
      <c r="AB7" s="2">
        <v>10.7</v>
      </c>
      <c r="AC7" s="7">
        <f aca="true" t="shared" si="8" ref="AC7:AC39">AA7+AB7</f>
        <v>12.5</v>
      </c>
      <c r="AD7" s="15">
        <f aca="true" t="shared" si="9" ref="AD7:AD39">AA7/AC7</f>
        <v>0.14400000000000002</v>
      </c>
      <c r="AF7" t="s">
        <v>67</v>
      </c>
      <c r="AG7" s="2">
        <v>1.8</v>
      </c>
      <c r="AH7" s="2">
        <v>10.7</v>
      </c>
      <c r="AI7" s="7">
        <f t="shared" si="2"/>
        <v>12.5</v>
      </c>
      <c r="AK7" t="s">
        <v>81</v>
      </c>
      <c r="AL7" s="2">
        <v>14.2</v>
      </c>
      <c r="AM7" s="2">
        <f>AN7-AL7</f>
        <v>17</v>
      </c>
      <c r="AN7" s="2">
        <v>31.2</v>
      </c>
      <c r="AO7" s="15">
        <f>AL7/AN7</f>
        <v>0.4551282051282051</v>
      </c>
      <c r="AP7" t="s">
        <v>81</v>
      </c>
      <c r="AQ7" s="2">
        <v>13.3</v>
      </c>
      <c r="AR7" s="2">
        <v>18.4</v>
      </c>
      <c r="AS7" s="7">
        <f aca="true" t="shared" si="10" ref="AS7:AS38">AQ7+AR7</f>
        <v>31.7</v>
      </c>
      <c r="AT7" s="15">
        <f>AQ7/AS7</f>
        <v>0.41955835962145116</v>
      </c>
      <c r="AV7" s="2">
        <f aca="true" t="shared" si="11" ref="AV7:AV38">AL7-AQ7</f>
        <v>0.8999999999999986</v>
      </c>
      <c r="AW7" s="2">
        <f aca="true" t="shared" si="12" ref="AW7:AW38">AM7-AR7</f>
        <v>-1.3999999999999986</v>
      </c>
      <c r="AX7" s="2">
        <f aca="true" t="shared" si="13" ref="AX7:AX38">AN7-AS7</f>
        <v>-0.5</v>
      </c>
      <c r="AY7" s="15">
        <f aca="true" t="shared" si="14" ref="AY7:AY38">AO7-AT7</f>
        <v>0.03556984550675396</v>
      </c>
      <c r="BB7">
        <v>19</v>
      </c>
      <c r="BC7">
        <f aca="true" t="shared" si="15" ref="BC7:BC42">BB7+4</f>
        <v>23</v>
      </c>
      <c r="BE7" t="s">
        <v>35</v>
      </c>
      <c r="BF7" t="s">
        <v>34</v>
      </c>
      <c r="BG7">
        <v>62041</v>
      </c>
      <c r="BH7">
        <v>7.2</v>
      </c>
      <c r="BI7">
        <v>8.8</v>
      </c>
      <c r="BJ7">
        <v>19.5</v>
      </c>
      <c r="BK7">
        <v>23.8</v>
      </c>
      <c r="BL7">
        <v>21.2</v>
      </c>
      <c r="BM7">
        <v>15</v>
      </c>
      <c r="BN7">
        <v>8.8</v>
      </c>
      <c r="BO7">
        <v>2.9000000000000057</v>
      </c>
      <c r="BQ7" s="15">
        <f aca="true" t="shared" si="16" ref="BQ7:BQ42">BI7/(BI7+BJ7)</f>
        <v>0.3109540636042403</v>
      </c>
      <c r="BT7">
        <v>19</v>
      </c>
      <c r="BU7">
        <f aca="true" t="shared" si="17" ref="BU7:BU42">BT7+4</f>
        <v>23</v>
      </c>
      <c r="BW7" t="str">
        <f ca="1" t="shared" si="18" ref="BW7:BW42">INDIRECT("'A Level UK non-cum'!"&amp;BW$1&amp;$BT7)</f>
        <v>Biology</v>
      </c>
      <c r="BX7" t="str">
        <f ca="1" t="shared" si="19" ref="BX7:CG42">INDIRECT("'A Level UK non-cum'!"&amp;BX$1&amp;$BU7)</f>
        <v>Male &amp; Female</v>
      </c>
      <c r="BY7">
        <f ca="1" t="shared" si="3"/>
        <v>63074</v>
      </c>
      <c r="BZ7">
        <f ca="1" t="shared" si="3"/>
        <v>7.3</v>
      </c>
      <c r="CA7">
        <f ca="1" t="shared" si="3"/>
        <v>7.9</v>
      </c>
      <c r="CB7">
        <f ca="1" t="shared" si="3"/>
        <v>20.700000000000003</v>
      </c>
      <c r="CC7">
        <f ca="1" t="shared" si="3"/>
        <v>24.199999999999996</v>
      </c>
      <c r="CD7">
        <f ca="1" t="shared" si="3"/>
        <v>20.900000000000006</v>
      </c>
      <c r="CE7">
        <f ca="1" t="shared" si="3"/>
        <v>15.099999999999994</v>
      </c>
      <c r="CF7">
        <f ca="1" t="shared" si="3"/>
        <v>8.5</v>
      </c>
      <c r="CG7">
        <f ca="1" t="shared" si="3"/>
        <v>2.700000000000003</v>
      </c>
      <c r="CI7" s="15">
        <f aca="true" t="shared" si="20" ref="CI7:CI42">CA7/(CA7+CB7)</f>
        <v>0.2762237762237762</v>
      </c>
    </row>
    <row r="8" spans="2:87" ht="13.5">
      <c r="B8" s="95" t="s">
        <v>108</v>
      </c>
      <c r="C8" s="40">
        <v>6.8</v>
      </c>
      <c r="D8" s="40">
        <v>32.6</v>
      </c>
      <c r="E8" s="40">
        <f t="shared" si="4"/>
        <v>39.4</v>
      </c>
      <c r="F8" s="42">
        <f t="shared" si="5"/>
        <v>0.17258883248730963</v>
      </c>
      <c r="H8" s="91" t="s">
        <v>41</v>
      </c>
      <c r="I8" s="87">
        <v>2.3</v>
      </c>
      <c r="J8" s="87">
        <v>10.1</v>
      </c>
      <c r="K8" s="87">
        <v>12.4</v>
      </c>
      <c r="L8" s="92">
        <v>0.18548387096774194</v>
      </c>
      <c r="N8" t="s">
        <v>41</v>
      </c>
      <c r="O8" s="2">
        <v>2.7</v>
      </c>
      <c r="P8" s="2">
        <v>11.5</v>
      </c>
      <c r="Q8" s="2">
        <f t="shared" si="6"/>
        <v>14.2</v>
      </c>
      <c r="R8" s="15">
        <f t="shared" si="7"/>
        <v>0.19014084507042256</v>
      </c>
      <c r="T8" t="s">
        <v>113</v>
      </c>
      <c r="U8" s="2">
        <v>2.5</v>
      </c>
      <c r="V8" s="2">
        <v>9.6</v>
      </c>
      <c r="W8" s="2">
        <v>12.1</v>
      </c>
      <c r="X8" s="15">
        <v>0.2066115702479339</v>
      </c>
      <c r="Z8" t="s">
        <v>84</v>
      </c>
      <c r="AA8" s="2">
        <v>2</v>
      </c>
      <c r="AB8" s="2">
        <v>9.3</v>
      </c>
      <c r="AC8" s="7">
        <f t="shared" si="8"/>
        <v>11.3</v>
      </c>
      <c r="AD8" s="15">
        <f t="shared" si="9"/>
        <v>0.17699115044247787</v>
      </c>
      <c r="AF8" t="s">
        <v>80</v>
      </c>
      <c r="AG8" s="2">
        <v>4.4</v>
      </c>
      <c r="AH8" s="2">
        <v>8.6</v>
      </c>
      <c r="AI8" s="7">
        <f t="shared" si="2"/>
        <v>13</v>
      </c>
      <c r="AK8" t="s">
        <v>35</v>
      </c>
      <c r="AL8" s="2">
        <v>8.8</v>
      </c>
      <c r="AM8" s="2">
        <f aca="true" t="shared" si="21" ref="AM8:AM38">AN8-AL8</f>
        <v>19.5</v>
      </c>
      <c r="AN8" s="2">
        <v>28.3</v>
      </c>
      <c r="AO8" s="15">
        <f aca="true" t="shared" si="22" ref="AO8:AO38">AL8/AN8</f>
        <v>0.3109540636042403</v>
      </c>
      <c r="AP8" t="s">
        <v>35</v>
      </c>
      <c r="AQ8" s="2">
        <v>8</v>
      </c>
      <c r="AR8" s="2">
        <v>20.5</v>
      </c>
      <c r="AS8" s="7">
        <f t="shared" si="10"/>
        <v>28.5</v>
      </c>
      <c r="AT8" s="15">
        <f aca="true" t="shared" si="23" ref="AT8:AT42">AQ8/AS8</f>
        <v>0.2807017543859649</v>
      </c>
      <c r="AV8" s="2">
        <f t="shared" si="11"/>
        <v>0.8000000000000007</v>
      </c>
      <c r="AW8" s="2">
        <f t="shared" si="12"/>
        <v>-1</v>
      </c>
      <c r="AX8" s="2">
        <f t="shared" si="13"/>
        <v>-0.1999999999999993</v>
      </c>
      <c r="AY8" s="15">
        <f t="shared" si="14"/>
        <v>0.03025230921827543</v>
      </c>
      <c r="BB8">
        <v>26</v>
      </c>
      <c r="BC8">
        <f t="shared" si="15"/>
        <v>30</v>
      </c>
      <c r="BE8" t="s">
        <v>36</v>
      </c>
      <c r="BF8" t="s">
        <v>34</v>
      </c>
      <c r="BG8">
        <v>29748</v>
      </c>
      <c r="BH8">
        <v>3.4</v>
      </c>
      <c r="BI8">
        <v>3.8</v>
      </c>
      <c r="BJ8">
        <v>12.6</v>
      </c>
      <c r="BK8">
        <v>27.1</v>
      </c>
      <c r="BL8">
        <v>29.3</v>
      </c>
      <c r="BM8">
        <v>18.5</v>
      </c>
      <c r="BN8">
        <v>6.8</v>
      </c>
      <c r="BO8">
        <v>1.9000000000000057</v>
      </c>
      <c r="BQ8" s="15">
        <f t="shared" si="16"/>
        <v>0.23170731707317074</v>
      </c>
      <c r="BT8">
        <v>26</v>
      </c>
      <c r="BU8">
        <f t="shared" si="17"/>
        <v>30</v>
      </c>
      <c r="BW8" t="str">
        <f ca="1" t="shared" si="18"/>
        <v>Business Studies</v>
      </c>
      <c r="BX8" t="str">
        <f ca="1" t="shared" si="19"/>
        <v>Male &amp; Female</v>
      </c>
      <c r="BY8">
        <f ca="1" t="shared" si="3"/>
        <v>28567</v>
      </c>
      <c r="BZ8">
        <f ca="1" t="shared" si="3"/>
        <v>3.3</v>
      </c>
      <c r="CA8">
        <f ca="1" t="shared" si="3"/>
        <v>3.3</v>
      </c>
      <c r="CB8">
        <f ca="1" t="shared" si="3"/>
        <v>12.2</v>
      </c>
      <c r="CC8">
        <f ca="1" t="shared" si="3"/>
        <v>27.799999999999997</v>
      </c>
      <c r="CD8">
        <f ca="1" t="shared" si="3"/>
        <v>29.5</v>
      </c>
      <c r="CE8">
        <f ca="1" t="shared" si="3"/>
        <v>18.5</v>
      </c>
      <c r="CF8">
        <f ca="1" t="shared" si="3"/>
        <v>6.799999999999997</v>
      </c>
      <c r="CG8">
        <f ca="1" t="shared" si="3"/>
        <v>1.9000000000000057</v>
      </c>
      <c r="CI8" s="15">
        <f t="shared" si="20"/>
        <v>0.2129032258064516</v>
      </c>
    </row>
    <row r="9" spans="2:87" ht="13.5">
      <c r="B9" s="94" t="s">
        <v>41</v>
      </c>
      <c r="C9" s="93">
        <v>2.3</v>
      </c>
      <c r="D9" s="87">
        <v>10.1</v>
      </c>
      <c r="E9" s="2">
        <f t="shared" si="4"/>
        <v>12.399999999999999</v>
      </c>
      <c r="F9" s="15">
        <f t="shared" si="5"/>
        <v>0.18548387096774194</v>
      </c>
      <c r="H9" t="s">
        <v>109</v>
      </c>
      <c r="I9" s="2">
        <v>4.2</v>
      </c>
      <c r="J9" s="2">
        <v>8.2</v>
      </c>
      <c r="K9" s="2">
        <v>12.4</v>
      </c>
      <c r="L9" s="15">
        <v>0.33870967741935487</v>
      </c>
      <c r="N9" s="39" t="s">
        <v>108</v>
      </c>
      <c r="O9" s="40">
        <v>7.7</v>
      </c>
      <c r="P9" s="40">
        <v>32.4</v>
      </c>
      <c r="Q9" s="40">
        <f t="shared" si="6"/>
        <v>40.1</v>
      </c>
      <c r="R9" s="42">
        <f t="shared" si="7"/>
        <v>0.19201995012468828</v>
      </c>
      <c r="T9" t="s">
        <v>109</v>
      </c>
      <c r="U9" s="2">
        <v>4</v>
      </c>
      <c r="V9" s="2">
        <v>8.8</v>
      </c>
      <c r="W9" s="2">
        <v>12.8</v>
      </c>
      <c r="X9" s="15">
        <v>0.3125</v>
      </c>
      <c r="Z9" s="39" t="s">
        <v>9</v>
      </c>
      <c r="AA9" s="40">
        <v>7.7</v>
      </c>
      <c r="AB9" s="40">
        <v>31.4</v>
      </c>
      <c r="AC9" s="41">
        <f t="shared" si="8"/>
        <v>39.1</v>
      </c>
      <c r="AD9" s="42">
        <f t="shared" si="9"/>
        <v>0.1969309462915601</v>
      </c>
      <c r="AF9" t="s">
        <v>75</v>
      </c>
      <c r="AG9" s="2">
        <v>3.6</v>
      </c>
      <c r="AH9" s="2">
        <v>9.6</v>
      </c>
      <c r="AI9" s="7">
        <f t="shared" si="2"/>
        <v>13.2</v>
      </c>
      <c r="AK9" t="s">
        <v>69</v>
      </c>
      <c r="AL9" s="2">
        <v>3.8</v>
      </c>
      <c r="AM9" s="2">
        <f t="shared" si="21"/>
        <v>12.599999999999998</v>
      </c>
      <c r="AN9" s="2">
        <v>16.4</v>
      </c>
      <c r="AO9" s="15">
        <f t="shared" si="22"/>
        <v>0.23170731707317074</v>
      </c>
      <c r="AP9" t="s">
        <v>69</v>
      </c>
      <c r="AQ9" s="2">
        <v>3.7</v>
      </c>
      <c r="AR9" s="2">
        <v>13.1</v>
      </c>
      <c r="AS9" s="7">
        <f t="shared" si="10"/>
        <v>16.8</v>
      </c>
      <c r="AT9" s="15">
        <f t="shared" si="23"/>
        <v>0.22023809523809523</v>
      </c>
      <c r="AV9" s="2">
        <f t="shared" si="11"/>
        <v>0.09999999999999964</v>
      </c>
      <c r="AW9" s="2">
        <f t="shared" si="12"/>
        <v>-0.5000000000000018</v>
      </c>
      <c r="AX9" s="2">
        <f t="shared" si="13"/>
        <v>-0.40000000000000213</v>
      </c>
      <c r="AY9" s="15">
        <f t="shared" si="14"/>
        <v>0.01146922183507551</v>
      </c>
      <c r="BB9">
        <v>33</v>
      </c>
      <c r="BC9">
        <f t="shared" si="15"/>
        <v>37</v>
      </c>
      <c r="BE9" t="s">
        <v>37</v>
      </c>
      <c r="BF9" t="s">
        <v>34</v>
      </c>
      <c r="BG9">
        <v>48082</v>
      </c>
      <c r="BH9">
        <v>5.5</v>
      </c>
      <c r="BI9">
        <v>9.4</v>
      </c>
      <c r="BJ9">
        <v>24.9</v>
      </c>
      <c r="BK9">
        <v>25.2</v>
      </c>
      <c r="BL9">
        <v>18.7</v>
      </c>
      <c r="BM9">
        <v>12.4</v>
      </c>
      <c r="BN9">
        <v>6.900000000000006</v>
      </c>
      <c r="BO9">
        <v>2.5</v>
      </c>
      <c r="BQ9" s="15">
        <f t="shared" si="16"/>
        <v>0.2740524781341108</v>
      </c>
      <c r="BT9">
        <v>33</v>
      </c>
      <c r="BU9">
        <f t="shared" si="17"/>
        <v>37</v>
      </c>
      <c r="BW9" t="str">
        <f ca="1" t="shared" si="18"/>
        <v>Chemistry</v>
      </c>
      <c r="BX9" t="str">
        <f ca="1" t="shared" si="19"/>
        <v>Male &amp; Female</v>
      </c>
      <c r="BY9">
        <f ca="1" t="shared" si="3"/>
        <v>49234</v>
      </c>
      <c r="BZ9">
        <f ca="1" t="shared" si="3"/>
        <v>5.7</v>
      </c>
      <c r="CA9">
        <f ca="1" t="shared" si="3"/>
        <v>8.8</v>
      </c>
      <c r="CB9">
        <f ca="1" t="shared" si="3"/>
        <v>25.599999999999998</v>
      </c>
      <c r="CC9">
        <f ca="1" t="shared" si="3"/>
        <v>26.300000000000004</v>
      </c>
      <c r="CD9">
        <f ca="1" t="shared" si="3"/>
        <v>18.39999999999999</v>
      </c>
      <c r="CE9">
        <f ca="1" t="shared" si="3"/>
        <v>11.900000000000006</v>
      </c>
      <c r="CF9">
        <f ca="1" t="shared" si="3"/>
        <v>6.700000000000003</v>
      </c>
      <c r="CG9">
        <f ca="1" t="shared" si="3"/>
        <v>2.299999999999997</v>
      </c>
      <c r="CI9" s="15">
        <f t="shared" si="20"/>
        <v>0.2558139534883721</v>
      </c>
    </row>
    <row r="10" spans="2:87" ht="13.5">
      <c r="B10" s="94" t="s">
        <v>12</v>
      </c>
      <c r="C10" s="87">
        <v>6.8</v>
      </c>
      <c r="D10" s="87">
        <v>29.7</v>
      </c>
      <c r="E10" s="2">
        <f t="shared" si="4"/>
        <v>36.5</v>
      </c>
      <c r="F10" s="15">
        <f t="shared" si="5"/>
        <v>0.18630136986301368</v>
      </c>
      <c r="H10" s="91" t="s">
        <v>113</v>
      </c>
      <c r="I10" s="87">
        <v>2.4</v>
      </c>
      <c r="J10" s="87">
        <v>10.3</v>
      </c>
      <c r="K10" s="87">
        <v>12.7</v>
      </c>
      <c r="L10" s="92">
        <v>0.18897637795275588</v>
      </c>
      <c r="N10" t="s">
        <v>105</v>
      </c>
      <c r="O10" s="2">
        <v>3.6</v>
      </c>
      <c r="P10" s="2">
        <v>14.5</v>
      </c>
      <c r="Q10" s="2">
        <f t="shared" si="6"/>
        <v>18.1</v>
      </c>
      <c r="R10" s="15">
        <f t="shared" si="7"/>
        <v>0.19889502762430938</v>
      </c>
      <c r="T10" t="s">
        <v>41</v>
      </c>
      <c r="U10" s="2">
        <v>2.7</v>
      </c>
      <c r="V10" s="2">
        <v>11.5</v>
      </c>
      <c r="W10" s="2">
        <v>14.2</v>
      </c>
      <c r="X10" s="15">
        <v>0.19014084507042256</v>
      </c>
      <c r="Z10" t="s">
        <v>53</v>
      </c>
      <c r="AA10" s="2">
        <v>4</v>
      </c>
      <c r="AB10" s="2">
        <v>15.1</v>
      </c>
      <c r="AC10" s="7">
        <f t="shared" si="8"/>
        <v>19.1</v>
      </c>
      <c r="AD10" s="15">
        <f t="shared" si="9"/>
        <v>0.20942408376963348</v>
      </c>
      <c r="AF10" t="s">
        <v>73</v>
      </c>
      <c r="AG10" s="2">
        <v>4.2</v>
      </c>
      <c r="AH10" s="2">
        <v>11.5</v>
      </c>
      <c r="AI10" s="7">
        <f t="shared" si="2"/>
        <v>15.7</v>
      </c>
      <c r="AK10" t="s">
        <v>37</v>
      </c>
      <c r="AL10" s="2">
        <v>9.4</v>
      </c>
      <c r="AM10" s="2">
        <f t="shared" si="21"/>
        <v>24.9</v>
      </c>
      <c r="AN10" s="2">
        <v>34.3</v>
      </c>
      <c r="AO10" s="15">
        <f t="shared" si="22"/>
        <v>0.2740524781341108</v>
      </c>
      <c r="AP10" t="s">
        <v>37</v>
      </c>
      <c r="AQ10" s="2">
        <v>9.2</v>
      </c>
      <c r="AR10" s="40">
        <v>25.4</v>
      </c>
      <c r="AS10" s="7">
        <f t="shared" si="10"/>
        <v>34.599999999999994</v>
      </c>
      <c r="AT10" s="15">
        <f t="shared" si="23"/>
        <v>0.26589595375722547</v>
      </c>
      <c r="AV10" s="2">
        <f t="shared" si="11"/>
        <v>0.20000000000000107</v>
      </c>
      <c r="AW10" s="2">
        <f t="shared" si="12"/>
        <v>-0.5</v>
      </c>
      <c r="AX10" s="2">
        <f t="shared" si="13"/>
        <v>-0.29999999999999716</v>
      </c>
      <c r="AY10" s="15">
        <f t="shared" si="14"/>
        <v>0.008156524376885355</v>
      </c>
      <c r="BB10">
        <v>40</v>
      </c>
      <c r="BC10">
        <f t="shared" si="15"/>
        <v>44</v>
      </c>
      <c r="BE10" t="s">
        <v>103</v>
      </c>
      <c r="BF10" t="s">
        <v>34</v>
      </c>
      <c r="BG10">
        <v>6175</v>
      </c>
      <c r="BH10">
        <v>0.7</v>
      </c>
      <c r="BI10">
        <v>10.8</v>
      </c>
      <c r="BJ10">
        <v>28.2</v>
      </c>
      <c r="BK10">
        <v>28.1</v>
      </c>
      <c r="BL10">
        <v>19.4</v>
      </c>
      <c r="BM10">
        <v>9.599999999999994</v>
      </c>
      <c r="BN10">
        <v>2.9000000000000057</v>
      </c>
      <c r="BO10">
        <v>1</v>
      </c>
      <c r="BQ10" s="15">
        <f t="shared" si="16"/>
        <v>0.27692307692307694</v>
      </c>
      <c r="BT10">
        <v>40</v>
      </c>
      <c r="BU10">
        <f t="shared" si="17"/>
        <v>44</v>
      </c>
      <c r="BW10" t="str">
        <f ca="1" t="shared" si="18"/>
        <v>Classical subjects (1)</v>
      </c>
      <c r="BX10" t="str">
        <f ca="1" t="shared" si="19"/>
        <v>Male &amp; Female</v>
      </c>
      <c r="BY10">
        <f ca="1" t="shared" si="3"/>
        <v>6635</v>
      </c>
      <c r="BZ10">
        <f ca="1" t="shared" si="3"/>
        <v>0.8</v>
      </c>
      <c r="CA10">
        <f ca="1" t="shared" si="3"/>
        <v>10.7</v>
      </c>
      <c r="CB10">
        <f ca="1" t="shared" si="3"/>
        <v>26.400000000000002</v>
      </c>
      <c r="CC10">
        <f ca="1" t="shared" si="3"/>
        <v>29.1</v>
      </c>
      <c r="CD10">
        <f ca="1" t="shared" si="3"/>
        <v>19.700000000000003</v>
      </c>
      <c r="CE10">
        <f ca="1" t="shared" si="3"/>
        <v>10.199999999999989</v>
      </c>
      <c r="CF10">
        <f ca="1" t="shared" si="3"/>
        <v>3</v>
      </c>
      <c r="CG10">
        <f ca="1" t="shared" si="3"/>
        <v>0.9000000000000057</v>
      </c>
      <c r="CI10" s="15">
        <f t="shared" si="20"/>
        <v>0.2884097035040431</v>
      </c>
    </row>
    <row r="11" spans="2:87" ht="13.5">
      <c r="B11" s="94" t="s">
        <v>113</v>
      </c>
      <c r="C11" s="87">
        <v>2.4</v>
      </c>
      <c r="D11" s="87">
        <v>10.3</v>
      </c>
      <c r="E11" s="2">
        <f t="shared" si="4"/>
        <v>12.700000000000001</v>
      </c>
      <c r="F11" s="15">
        <f t="shared" si="5"/>
        <v>0.18897637795275588</v>
      </c>
      <c r="H11" t="s">
        <v>121</v>
      </c>
      <c r="I11" s="2">
        <v>3.8</v>
      </c>
      <c r="J11" s="2">
        <v>11</v>
      </c>
      <c r="K11" s="2">
        <v>14.8</v>
      </c>
      <c r="L11" s="15">
        <v>0.25675675675675674</v>
      </c>
      <c r="N11" t="s">
        <v>125</v>
      </c>
      <c r="O11" s="2">
        <v>5.5</v>
      </c>
      <c r="P11" s="2">
        <v>21.8</v>
      </c>
      <c r="Q11" s="2">
        <f t="shared" si="6"/>
        <v>27.3</v>
      </c>
      <c r="R11" s="15">
        <f t="shared" si="7"/>
        <v>0.20146520146520147</v>
      </c>
      <c r="T11" t="s">
        <v>121</v>
      </c>
      <c r="U11" s="2">
        <v>4.4</v>
      </c>
      <c r="V11" s="2">
        <v>10.8</v>
      </c>
      <c r="W11" s="2">
        <v>15.2</v>
      </c>
      <c r="X11" s="15">
        <v>0.2894736842105263</v>
      </c>
      <c r="Z11" t="s">
        <v>40</v>
      </c>
      <c r="AA11" s="2">
        <v>3.5</v>
      </c>
      <c r="AB11" s="2">
        <v>12.8</v>
      </c>
      <c r="AC11" s="7">
        <f t="shared" si="8"/>
        <v>16.3</v>
      </c>
      <c r="AD11" s="15">
        <f t="shared" si="9"/>
        <v>0.21472392638036808</v>
      </c>
      <c r="AF11" t="s">
        <v>40</v>
      </c>
      <c r="AG11" s="2">
        <v>3.5</v>
      </c>
      <c r="AH11" s="2">
        <v>12.8</v>
      </c>
      <c r="AI11" s="7">
        <f t="shared" si="2"/>
        <v>16.3</v>
      </c>
      <c r="AK11" t="s">
        <v>71</v>
      </c>
      <c r="AL11" s="2">
        <v>10.8</v>
      </c>
      <c r="AM11" s="2">
        <f t="shared" si="21"/>
        <v>28.2</v>
      </c>
      <c r="AN11" s="2">
        <v>39</v>
      </c>
      <c r="AO11" s="15">
        <f t="shared" si="22"/>
        <v>0.27692307692307694</v>
      </c>
      <c r="AP11" t="s">
        <v>71</v>
      </c>
      <c r="AQ11" s="2">
        <v>9.6</v>
      </c>
      <c r="AR11" s="2">
        <v>28.6</v>
      </c>
      <c r="AS11" s="7">
        <f t="shared" si="10"/>
        <v>38.2</v>
      </c>
      <c r="AT11" s="15">
        <f t="shared" si="23"/>
        <v>0.2513089005235602</v>
      </c>
      <c r="AV11" s="2">
        <f t="shared" si="11"/>
        <v>1.200000000000001</v>
      </c>
      <c r="AW11" s="2">
        <f t="shared" si="12"/>
        <v>-0.40000000000000213</v>
      </c>
      <c r="AX11" s="2">
        <f t="shared" si="13"/>
        <v>0.7999999999999972</v>
      </c>
      <c r="AY11" s="15">
        <f t="shared" si="14"/>
        <v>0.02561417639951674</v>
      </c>
      <c r="BB11">
        <v>47</v>
      </c>
      <c r="BC11">
        <f t="shared" si="15"/>
        <v>51</v>
      </c>
      <c r="BE11" t="s">
        <v>39</v>
      </c>
      <c r="BF11" t="s">
        <v>34</v>
      </c>
      <c r="BG11">
        <v>2032</v>
      </c>
      <c r="BH11">
        <v>0.2</v>
      </c>
      <c r="BI11">
        <v>5.5</v>
      </c>
      <c r="BJ11">
        <v>13.8</v>
      </c>
      <c r="BK11">
        <v>30.7</v>
      </c>
      <c r="BL11">
        <v>29.8</v>
      </c>
      <c r="BM11">
        <v>15.4</v>
      </c>
      <c r="BN11">
        <v>3.7</v>
      </c>
      <c r="BO11">
        <v>1.0999999999999943</v>
      </c>
      <c r="BQ11" s="15">
        <f t="shared" si="16"/>
        <v>0.2849740932642487</v>
      </c>
      <c r="BT11">
        <v>47</v>
      </c>
      <c r="BU11">
        <f t="shared" si="17"/>
        <v>51</v>
      </c>
      <c r="BW11" t="str">
        <f ca="1" t="shared" si="18"/>
        <v>Communication Studies</v>
      </c>
      <c r="BX11" t="str">
        <f ca="1" t="shared" si="19"/>
        <v>Male &amp; Female</v>
      </c>
      <c r="BY11">
        <f ca="1" t="shared" si="3"/>
        <v>2118</v>
      </c>
      <c r="BZ11">
        <f ca="1" t="shared" si="3"/>
        <v>0.2</v>
      </c>
      <c r="CA11">
        <f ca="1" t="shared" si="3"/>
        <v>5.4</v>
      </c>
      <c r="CB11">
        <f ca="1" t="shared" si="3"/>
        <v>12.1</v>
      </c>
      <c r="CC11">
        <f ca="1" t="shared" si="3"/>
        <v>33.2</v>
      </c>
      <c r="CD11">
        <f ca="1" t="shared" si="3"/>
        <v>31.299999999999997</v>
      </c>
      <c r="CE11">
        <f ca="1" t="shared" si="3"/>
        <v>15.200000000000003</v>
      </c>
      <c r="CF11">
        <f ca="1" t="shared" si="3"/>
        <v>2.3999999999999915</v>
      </c>
      <c r="CG11">
        <f ca="1" t="shared" si="3"/>
        <v>0.4000000000000057</v>
      </c>
      <c r="CI11" s="15">
        <f t="shared" si="20"/>
        <v>0.3085714285714286</v>
      </c>
    </row>
    <row r="12" spans="2:87" ht="13.5">
      <c r="B12" s="94" t="s">
        <v>111</v>
      </c>
      <c r="C12" s="87">
        <v>7.9</v>
      </c>
      <c r="D12" s="87">
        <v>33.5</v>
      </c>
      <c r="E12" s="2">
        <f t="shared" si="4"/>
        <v>41.4</v>
      </c>
      <c r="F12" s="15">
        <f t="shared" si="5"/>
        <v>0.19082125603864736</v>
      </c>
      <c r="H12" s="91" t="s">
        <v>36</v>
      </c>
      <c r="I12" s="87">
        <v>3.3</v>
      </c>
      <c r="J12" s="87">
        <v>12.2</v>
      </c>
      <c r="K12" s="87">
        <v>15.5</v>
      </c>
      <c r="L12" s="92">
        <v>0.2129032258064516</v>
      </c>
      <c r="N12" t="s">
        <v>113</v>
      </c>
      <c r="O12" s="2">
        <v>2.5</v>
      </c>
      <c r="P12" s="2">
        <v>9.6</v>
      </c>
      <c r="Q12" s="2">
        <f t="shared" si="6"/>
        <v>12.1</v>
      </c>
      <c r="R12" s="15">
        <f t="shared" si="7"/>
        <v>0.2066115702479339</v>
      </c>
      <c r="T12" t="s">
        <v>36</v>
      </c>
      <c r="U12" s="2">
        <v>3.8</v>
      </c>
      <c r="V12" s="2">
        <v>12.6</v>
      </c>
      <c r="W12" s="2">
        <v>16.4</v>
      </c>
      <c r="X12" s="15">
        <v>0.23170731707317074</v>
      </c>
      <c r="Z12" t="s">
        <v>68</v>
      </c>
      <c r="AA12" s="2">
        <v>6</v>
      </c>
      <c r="AB12" s="2">
        <v>21.5</v>
      </c>
      <c r="AC12" s="7">
        <f t="shared" si="8"/>
        <v>27.5</v>
      </c>
      <c r="AD12" s="15">
        <f t="shared" si="9"/>
        <v>0.21818181818181817</v>
      </c>
      <c r="AF12" t="s">
        <v>69</v>
      </c>
      <c r="AG12" s="2">
        <v>3.7</v>
      </c>
      <c r="AH12" s="2">
        <v>13.1</v>
      </c>
      <c r="AI12" s="7">
        <f t="shared" si="2"/>
        <v>16.8</v>
      </c>
      <c r="AK12" t="s">
        <v>78</v>
      </c>
      <c r="AL12" s="2">
        <v>6.9</v>
      </c>
      <c r="AM12" s="2">
        <f t="shared" si="21"/>
        <v>11.4</v>
      </c>
      <c r="AN12" s="2">
        <v>18.3</v>
      </c>
      <c r="AO12" s="15">
        <f t="shared" si="22"/>
        <v>0.3770491803278689</v>
      </c>
      <c r="AP12" t="s">
        <v>78</v>
      </c>
      <c r="AQ12" s="2">
        <v>6.5</v>
      </c>
      <c r="AR12" s="2">
        <v>13.4</v>
      </c>
      <c r="AS12" s="7">
        <f t="shared" si="10"/>
        <v>19.9</v>
      </c>
      <c r="AT12" s="15">
        <f t="shared" si="23"/>
        <v>0.32663316582914576</v>
      </c>
      <c r="AV12" s="2">
        <f t="shared" si="11"/>
        <v>0.40000000000000036</v>
      </c>
      <c r="AW12" s="2">
        <f t="shared" si="12"/>
        <v>-2</v>
      </c>
      <c r="AX12" s="2">
        <f t="shared" si="13"/>
        <v>-1.5999999999999979</v>
      </c>
      <c r="AY12" s="15">
        <f t="shared" si="14"/>
        <v>0.05041601449872313</v>
      </c>
      <c r="BB12">
        <v>54</v>
      </c>
      <c r="BC12">
        <f t="shared" si="15"/>
        <v>58</v>
      </c>
      <c r="BE12" t="s">
        <v>40</v>
      </c>
      <c r="BF12" t="s">
        <v>34</v>
      </c>
      <c r="BG12">
        <v>4002</v>
      </c>
      <c r="BH12">
        <v>0.5</v>
      </c>
      <c r="BI12">
        <v>3.7</v>
      </c>
      <c r="BJ12">
        <v>12.8</v>
      </c>
      <c r="BK12">
        <v>21.6</v>
      </c>
      <c r="BL12">
        <v>24.5</v>
      </c>
      <c r="BM12">
        <v>19.7</v>
      </c>
      <c r="BN12">
        <v>12.7</v>
      </c>
      <c r="BO12">
        <v>5</v>
      </c>
      <c r="BQ12" s="15">
        <f t="shared" si="16"/>
        <v>0.22424242424242424</v>
      </c>
      <c r="BT12">
        <v>54</v>
      </c>
      <c r="BU12">
        <f t="shared" si="17"/>
        <v>58</v>
      </c>
      <c r="BW12" t="str">
        <f ca="1" t="shared" si="18"/>
        <v>Computing</v>
      </c>
      <c r="BX12" t="str">
        <f ca="1" t="shared" si="19"/>
        <v>Male &amp; Female</v>
      </c>
      <c r="BY12">
        <f ca="1" t="shared" si="3"/>
        <v>3809</v>
      </c>
      <c r="BZ12">
        <f ca="1" t="shared" si="3"/>
        <v>0.4</v>
      </c>
      <c r="CA12">
        <f ca="1" t="shared" si="3"/>
        <v>3.4</v>
      </c>
      <c r="CB12">
        <f ca="1" t="shared" si="3"/>
        <v>12.2</v>
      </c>
      <c r="CC12">
        <f ca="1" t="shared" si="3"/>
        <v>20.9</v>
      </c>
      <c r="CD12">
        <f ca="1" t="shared" si="3"/>
        <v>24.299999999999997</v>
      </c>
      <c r="CE12">
        <f ca="1" t="shared" si="3"/>
        <v>22.200000000000003</v>
      </c>
      <c r="CF12">
        <f ca="1" t="shared" si="3"/>
        <v>12.400000000000006</v>
      </c>
      <c r="CG12">
        <f ca="1" t="shared" si="3"/>
        <v>4.599999999999994</v>
      </c>
      <c r="CI12" s="15">
        <f t="shared" si="20"/>
        <v>0.21794871794871795</v>
      </c>
    </row>
    <row r="13" spans="2:87" ht="13.5">
      <c r="B13" s="94" t="s">
        <v>125</v>
      </c>
      <c r="C13" s="87">
        <v>5</v>
      </c>
      <c r="D13" s="87">
        <v>20.5</v>
      </c>
      <c r="E13" s="2">
        <f t="shared" si="4"/>
        <v>25.5</v>
      </c>
      <c r="F13" s="15">
        <f t="shared" si="5"/>
        <v>0.19607843137254902</v>
      </c>
      <c r="H13" s="91" t="s">
        <v>40</v>
      </c>
      <c r="I13" s="87">
        <v>3.4</v>
      </c>
      <c r="J13" s="87">
        <v>12.2</v>
      </c>
      <c r="K13" s="87">
        <v>15.6</v>
      </c>
      <c r="L13" s="92">
        <v>0.21794871794871795</v>
      </c>
      <c r="N13" t="s">
        <v>111</v>
      </c>
      <c r="O13" s="2">
        <v>9.1</v>
      </c>
      <c r="P13" s="2">
        <v>32.9</v>
      </c>
      <c r="Q13" s="2">
        <f t="shared" si="6"/>
        <v>42</v>
      </c>
      <c r="R13" s="15">
        <f t="shared" si="7"/>
        <v>0.21666666666666665</v>
      </c>
      <c r="T13" t="s">
        <v>40</v>
      </c>
      <c r="U13" s="2">
        <v>3.7</v>
      </c>
      <c r="V13" s="2">
        <v>12.8</v>
      </c>
      <c r="W13" s="2">
        <v>16.5</v>
      </c>
      <c r="X13" s="15">
        <v>0.22424242424242424</v>
      </c>
      <c r="Z13" t="s">
        <v>69</v>
      </c>
      <c r="AA13" s="2">
        <v>3.7</v>
      </c>
      <c r="AB13" s="2">
        <v>13.1</v>
      </c>
      <c r="AC13" s="7">
        <f t="shared" si="8"/>
        <v>16.8</v>
      </c>
      <c r="AD13" s="15">
        <f t="shared" si="9"/>
        <v>0.22023809523809523</v>
      </c>
      <c r="AF13" t="s">
        <v>76</v>
      </c>
      <c r="AG13" s="2">
        <v>5.3</v>
      </c>
      <c r="AH13" s="2">
        <v>12.5</v>
      </c>
      <c r="AI13" s="7">
        <f t="shared" si="2"/>
        <v>17.8</v>
      </c>
      <c r="AK13" t="s">
        <v>40</v>
      </c>
      <c r="AL13" s="2">
        <v>3.6</v>
      </c>
      <c r="AM13" s="2">
        <f t="shared" si="21"/>
        <v>12.6</v>
      </c>
      <c r="AN13" s="2">
        <v>16.2</v>
      </c>
      <c r="AO13" s="15">
        <f t="shared" si="22"/>
        <v>0.22222222222222224</v>
      </c>
      <c r="AP13" t="s">
        <v>40</v>
      </c>
      <c r="AQ13" s="2">
        <v>3.5</v>
      </c>
      <c r="AR13" s="2">
        <v>12.8</v>
      </c>
      <c r="AS13" s="7">
        <f t="shared" si="10"/>
        <v>16.3</v>
      </c>
      <c r="AT13" s="15">
        <f t="shared" si="23"/>
        <v>0.21472392638036808</v>
      </c>
      <c r="AV13" s="2">
        <f t="shared" si="11"/>
        <v>0.10000000000000009</v>
      </c>
      <c r="AW13" s="2">
        <f t="shared" si="12"/>
        <v>-0.20000000000000107</v>
      </c>
      <c r="AX13" s="2">
        <f t="shared" si="13"/>
        <v>-0.10000000000000142</v>
      </c>
      <c r="AY13" s="15">
        <f t="shared" si="14"/>
        <v>0.007498295841854158</v>
      </c>
      <c r="BB13">
        <v>61</v>
      </c>
      <c r="BC13">
        <f t="shared" si="15"/>
        <v>65</v>
      </c>
      <c r="BE13" t="s">
        <v>41</v>
      </c>
      <c r="BF13" t="s">
        <v>34</v>
      </c>
      <c r="BG13">
        <v>1721</v>
      </c>
      <c r="BH13">
        <v>0.2</v>
      </c>
      <c r="BI13">
        <v>2.7</v>
      </c>
      <c r="BJ13">
        <v>11.5</v>
      </c>
      <c r="BK13">
        <v>21.1</v>
      </c>
      <c r="BL13">
        <v>28.2</v>
      </c>
      <c r="BM13">
        <v>22.1</v>
      </c>
      <c r="BN13">
        <v>10.4</v>
      </c>
      <c r="BO13">
        <v>4</v>
      </c>
      <c r="BQ13" s="15">
        <f t="shared" si="16"/>
        <v>0.19014084507042256</v>
      </c>
      <c r="BT13">
        <v>61</v>
      </c>
      <c r="BU13">
        <f t="shared" si="17"/>
        <v>65</v>
      </c>
      <c r="BW13" t="str">
        <f ca="1" t="shared" si="18"/>
        <v>Critical Thinking</v>
      </c>
      <c r="BX13" t="str">
        <f ca="1" t="shared" si="19"/>
        <v>Male &amp; Female</v>
      </c>
      <c r="BY13">
        <f ca="1" t="shared" si="3"/>
        <v>1117</v>
      </c>
      <c r="BZ13">
        <f ca="1" t="shared" si="3"/>
        <v>0.1</v>
      </c>
      <c r="CA13">
        <f ca="1" t="shared" si="3"/>
        <v>2.3</v>
      </c>
      <c r="CB13">
        <f ca="1" t="shared" si="3"/>
        <v>10.100000000000001</v>
      </c>
      <c r="CC13">
        <f ca="1" t="shared" si="3"/>
        <v>23.300000000000004</v>
      </c>
      <c r="CD13">
        <f ca="1" t="shared" si="3"/>
        <v>28.599999999999994</v>
      </c>
      <c r="CE13">
        <f ca="1" t="shared" si="3"/>
        <v>21.900000000000006</v>
      </c>
      <c r="CF13">
        <f ca="1" t="shared" si="3"/>
        <v>9.399999999999991</v>
      </c>
      <c r="CG13">
        <f ca="1" t="shared" si="3"/>
        <v>4.400000000000006</v>
      </c>
      <c r="CI13" s="15">
        <f t="shared" si="20"/>
        <v>0.18548387096774188</v>
      </c>
    </row>
    <row r="14" spans="2:87" ht="13.5">
      <c r="B14" s="94" t="s">
        <v>36</v>
      </c>
      <c r="C14" s="2">
        <v>3.3</v>
      </c>
      <c r="D14" s="2">
        <v>12.2</v>
      </c>
      <c r="E14" s="2">
        <f t="shared" si="4"/>
        <v>15.5</v>
      </c>
      <c r="F14" s="15">
        <f t="shared" si="5"/>
        <v>0.2129032258064516</v>
      </c>
      <c r="H14" s="91" t="s">
        <v>105</v>
      </c>
      <c r="I14" s="87">
        <v>3.7</v>
      </c>
      <c r="J14" s="87">
        <v>13</v>
      </c>
      <c r="K14" s="87">
        <v>16.7</v>
      </c>
      <c r="L14" s="92">
        <v>0.22155688622754494</v>
      </c>
      <c r="N14" t="s">
        <v>12</v>
      </c>
      <c r="O14" s="2">
        <v>8.3</v>
      </c>
      <c r="P14" s="2">
        <v>29.5</v>
      </c>
      <c r="Q14" s="2">
        <f t="shared" si="6"/>
        <v>37.8</v>
      </c>
      <c r="R14" s="15">
        <f t="shared" si="7"/>
        <v>0.21957671957671962</v>
      </c>
      <c r="T14" t="s">
        <v>120</v>
      </c>
      <c r="U14" s="2">
        <v>4.7</v>
      </c>
      <c r="V14" s="2">
        <v>12.1</v>
      </c>
      <c r="W14" s="2">
        <v>16.8</v>
      </c>
      <c r="X14" s="15">
        <v>0.27976190476190477</v>
      </c>
      <c r="Z14" t="s">
        <v>12</v>
      </c>
      <c r="AA14" s="2">
        <v>8.5</v>
      </c>
      <c r="AB14" s="2">
        <v>29.9</v>
      </c>
      <c r="AC14" s="7">
        <f t="shared" si="8"/>
        <v>38.4</v>
      </c>
      <c r="AD14" s="15">
        <f t="shared" si="9"/>
        <v>0.22135416666666669</v>
      </c>
      <c r="AF14" t="s">
        <v>79</v>
      </c>
      <c r="AG14" s="2">
        <v>5.9</v>
      </c>
      <c r="AH14" s="2">
        <v>12</v>
      </c>
      <c r="AI14" s="7">
        <f t="shared" si="2"/>
        <v>17.9</v>
      </c>
      <c r="AK14" t="s">
        <v>75</v>
      </c>
      <c r="AL14" s="2">
        <v>2.8</v>
      </c>
      <c r="AM14" s="2">
        <f t="shared" si="21"/>
        <v>8.7</v>
      </c>
      <c r="AN14" s="2">
        <v>11.5</v>
      </c>
      <c r="AO14" s="15">
        <f t="shared" si="22"/>
        <v>0.2434782608695652</v>
      </c>
      <c r="AP14" t="s">
        <v>75</v>
      </c>
      <c r="AQ14" s="2">
        <v>3.6</v>
      </c>
      <c r="AR14" s="2">
        <v>9.6</v>
      </c>
      <c r="AS14" s="7">
        <f t="shared" si="10"/>
        <v>13.2</v>
      </c>
      <c r="AT14" s="15">
        <f t="shared" si="23"/>
        <v>0.27272727272727276</v>
      </c>
      <c r="AV14" s="2">
        <f t="shared" si="11"/>
        <v>-0.8000000000000003</v>
      </c>
      <c r="AW14" s="2">
        <f t="shared" si="12"/>
        <v>-0.9000000000000004</v>
      </c>
      <c r="AX14" s="2">
        <f t="shared" si="13"/>
        <v>-1.6999999999999993</v>
      </c>
      <c r="AY14" s="15">
        <f t="shared" si="14"/>
        <v>-0.029249011857707563</v>
      </c>
      <c r="BB14">
        <v>68</v>
      </c>
      <c r="BC14">
        <f t="shared" si="15"/>
        <v>72</v>
      </c>
      <c r="BE14" t="s">
        <v>104</v>
      </c>
      <c r="BF14" t="s">
        <v>34</v>
      </c>
      <c r="BG14">
        <v>18249</v>
      </c>
      <c r="BH14">
        <v>2.1</v>
      </c>
      <c r="BI14">
        <v>5.3</v>
      </c>
      <c r="BJ14">
        <v>12.5</v>
      </c>
      <c r="BK14">
        <v>25.2</v>
      </c>
      <c r="BL14">
        <v>27.2</v>
      </c>
      <c r="BM14">
        <v>19.4</v>
      </c>
      <c r="BN14">
        <v>8.2</v>
      </c>
      <c r="BO14">
        <v>2.2</v>
      </c>
      <c r="BQ14" s="15">
        <f t="shared" si="16"/>
        <v>0.29775280898876405</v>
      </c>
      <c r="BT14">
        <v>68</v>
      </c>
      <c r="BU14">
        <f t="shared" si="17"/>
        <v>72</v>
      </c>
      <c r="BW14" t="str">
        <f ca="1" t="shared" si="18"/>
        <v>Design and Technology                                       </v>
      </c>
      <c r="BX14" t="str">
        <f ca="1" t="shared" si="19"/>
        <v>Male &amp; Female</v>
      </c>
      <c r="BY14">
        <f ca="1" t="shared" si="3"/>
        <v>17105</v>
      </c>
      <c r="BZ14">
        <f ca="1" t="shared" si="3"/>
        <v>2</v>
      </c>
      <c r="CA14">
        <f ca="1" t="shared" si="3"/>
        <v>4.9</v>
      </c>
      <c r="CB14">
        <f ca="1" t="shared" si="3"/>
        <v>12.499999999999998</v>
      </c>
      <c r="CC14">
        <f ca="1" t="shared" si="3"/>
        <v>25</v>
      </c>
      <c r="CD14">
        <f ca="1" t="shared" si="3"/>
        <v>27.500000000000007</v>
      </c>
      <c r="CE14">
        <f ca="1" t="shared" si="3"/>
        <v>19.39999999999999</v>
      </c>
      <c r="CF14">
        <f ca="1" t="shared" si="3"/>
        <v>8.799999999999997</v>
      </c>
      <c r="CG14">
        <f ca="1" t="shared" si="3"/>
        <v>1.9000000000000057</v>
      </c>
      <c r="CI14" s="15">
        <f t="shared" si="20"/>
        <v>0.2816091954022989</v>
      </c>
    </row>
    <row r="15" spans="2:87" ht="13.5">
      <c r="B15" s="94" t="s">
        <v>110</v>
      </c>
      <c r="C15" s="2">
        <v>6.3</v>
      </c>
      <c r="D15" s="2">
        <v>22.8</v>
      </c>
      <c r="E15" s="2">
        <f t="shared" si="4"/>
        <v>29.1</v>
      </c>
      <c r="F15" s="15">
        <f t="shared" si="5"/>
        <v>0.21649484536082472</v>
      </c>
      <c r="H15" s="91" t="s">
        <v>104</v>
      </c>
      <c r="I15" s="87">
        <v>4.9</v>
      </c>
      <c r="J15" s="87">
        <v>12.5</v>
      </c>
      <c r="K15" s="87">
        <v>17.4</v>
      </c>
      <c r="L15" s="92">
        <v>0.2816091954022989</v>
      </c>
      <c r="N15" t="s">
        <v>119</v>
      </c>
      <c r="O15" s="2">
        <v>4.2</v>
      </c>
      <c r="P15" s="2">
        <v>14.8</v>
      </c>
      <c r="Q15" s="2">
        <f t="shared" si="6"/>
        <v>19</v>
      </c>
      <c r="R15" s="15">
        <f t="shared" si="7"/>
        <v>0.2210526315789474</v>
      </c>
      <c r="T15" t="s">
        <v>104</v>
      </c>
      <c r="U15" s="2">
        <v>5.3</v>
      </c>
      <c r="V15" s="2">
        <v>12.5</v>
      </c>
      <c r="W15" s="2">
        <v>17.8</v>
      </c>
      <c r="X15" s="15">
        <v>0.29775280898876405</v>
      </c>
      <c r="Z15" t="s">
        <v>70</v>
      </c>
      <c r="AA15" s="2">
        <v>4.2</v>
      </c>
      <c r="AB15" s="2">
        <v>14.5</v>
      </c>
      <c r="AC15" s="7">
        <f t="shared" si="8"/>
        <v>18.7</v>
      </c>
      <c r="AD15" s="15">
        <f t="shared" si="9"/>
        <v>0.22459893048128343</v>
      </c>
      <c r="AF15" t="s">
        <v>57</v>
      </c>
      <c r="AG15" s="2">
        <v>5.2</v>
      </c>
      <c r="AH15" s="2">
        <v>13.5</v>
      </c>
      <c r="AI15" s="7">
        <f t="shared" si="2"/>
        <v>18.7</v>
      </c>
      <c r="AK15" t="s">
        <v>44</v>
      </c>
      <c r="AL15" s="2">
        <v>2.5</v>
      </c>
      <c r="AM15" s="2">
        <f t="shared" si="21"/>
        <v>11.6</v>
      </c>
      <c r="AN15" s="2">
        <v>14.1</v>
      </c>
      <c r="AO15" s="15">
        <f t="shared" si="22"/>
        <v>0.1773049645390071</v>
      </c>
      <c r="AP15" t="s">
        <v>44</v>
      </c>
      <c r="AQ15" s="2">
        <v>5.6</v>
      </c>
      <c r="AR15" s="2">
        <v>13.8</v>
      </c>
      <c r="AS15" s="7">
        <f t="shared" si="10"/>
        <v>19.4</v>
      </c>
      <c r="AT15" s="15">
        <f t="shared" si="23"/>
        <v>0.288659793814433</v>
      </c>
      <c r="AV15" s="2">
        <f t="shared" si="11"/>
        <v>-3.0999999999999996</v>
      </c>
      <c r="AW15" s="2">
        <f t="shared" si="12"/>
        <v>-2.200000000000001</v>
      </c>
      <c r="AX15" s="2">
        <f t="shared" si="13"/>
        <v>-5.299999999999999</v>
      </c>
      <c r="AY15" s="15">
        <f t="shared" si="14"/>
        <v>-0.11135482927542592</v>
      </c>
      <c r="BB15">
        <v>75</v>
      </c>
      <c r="BC15">
        <f t="shared" si="15"/>
        <v>79</v>
      </c>
      <c r="BE15" t="s">
        <v>105</v>
      </c>
      <c r="BF15" t="s">
        <v>34</v>
      </c>
      <c r="BG15">
        <v>16059</v>
      </c>
      <c r="BH15">
        <v>1.9</v>
      </c>
      <c r="BI15">
        <v>3.6</v>
      </c>
      <c r="BJ15">
        <v>14.5</v>
      </c>
      <c r="BK15">
        <v>30.9</v>
      </c>
      <c r="BL15">
        <v>30.5</v>
      </c>
      <c r="BM15">
        <v>15.9</v>
      </c>
      <c r="BN15">
        <v>3.8999999999999915</v>
      </c>
      <c r="BO15">
        <v>0.7000000000000028</v>
      </c>
      <c r="BQ15" s="15">
        <f t="shared" si="16"/>
        <v>0.19889502762430938</v>
      </c>
      <c r="BT15">
        <v>75</v>
      </c>
      <c r="BU15">
        <f t="shared" si="17"/>
        <v>79</v>
      </c>
      <c r="BW15" t="str">
        <f ca="1" t="shared" si="18"/>
        <v>Drama                                                       </v>
      </c>
      <c r="BX15" t="str">
        <f ca="1" t="shared" si="19"/>
        <v>Male &amp; Female</v>
      </c>
      <c r="BY15">
        <f ca="1" t="shared" si="3"/>
        <v>15139</v>
      </c>
      <c r="BZ15">
        <f ca="1" t="shared" si="3"/>
        <v>1.8</v>
      </c>
      <c r="CA15">
        <f ca="1" t="shared" si="3"/>
        <v>3.7</v>
      </c>
      <c r="CB15">
        <f ca="1" t="shared" si="3"/>
        <v>13</v>
      </c>
      <c r="CC15">
        <f ca="1" t="shared" si="3"/>
        <v>30.8</v>
      </c>
      <c r="CD15">
        <f ca="1" t="shared" si="3"/>
        <v>31.5</v>
      </c>
      <c r="CE15">
        <f ca="1" t="shared" si="3"/>
        <v>16.200000000000003</v>
      </c>
      <c r="CF15">
        <f ca="1" t="shared" si="3"/>
        <v>4.200000000000003</v>
      </c>
      <c r="CG15">
        <f ca="1" t="shared" si="3"/>
        <v>0.5999999999999943</v>
      </c>
      <c r="CI15" s="15">
        <f t="shared" si="20"/>
        <v>0.22155688622754494</v>
      </c>
    </row>
    <row r="16" spans="2:87" ht="13.5">
      <c r="B16" s="94" t="s">
        <v>40</v>
      </c>
      <c r="C16" s="87">
        <v>3.4</v>
      </c>
      <c r="D16" s="87">
        <v>12.2</v>
      </c>
      <c r="E16" s="2">
        <f t="shared" si="4"/>
        <v>15.6</v>
      </c>
      <c r="F16" s="15">
        <f t="shared" si="5"/>
        <v>0.21794871794871795</v>
      </c>
      <c r="H16" s="91" t="s">
        <v>124</v>
      </c>
      <c r="I16" s="87">
        <v>4.2</v>
      </c>
      <c r="J16" s="87">
        <v>13.3</v>
      </c>
      <c r="K16" s="87">
        <v>17.5</v>
      </c>
      <c r="L16" s="92">
        <v>0.24</v>
      </c>
      <c r="N16" t="s">
        <v>40</v>
      </c>
      <c r="O16" s="2">
        <v>3.7</v>
      </c>
      <c r="P16" s="2">
        <v>12.8</v>
      </c>
      <c r="Q16" s="2">
        <f t="shared" si="6"/>
        <v>16.5</v>
      </c>
      <c r="R16" s="15">
        <f t="shared" si="7"/>
        <v>0.22424242424242424</v>
      </c>
      <c r="T16" t="s">
        <v>105</v>
      </c>
      <c r="U16" s="2">
        <v>3.6</v>
      </c>
      <c r="V16" s="2">
        <v>14.5</v>
      </c>
      <c r="W16" s="2">
        <v>18.1</v>
      </c>
      <c r="X16" s="15">
        <v>0.19889502762430938</v>
      </c>
      <c r="Z16" t="s">
        <v>46</v>
      </c>
      <c r="AA16" s="2">
        <v>6.8</v>
      </c>
      <c r="AB16" s="2">
        <v>23.4</v>
      </c>
      <c r="AC16" s="7">
        <f t="shared" si="8"/>
        <v>30.2</v>
      </c>
      <c r="AD16" s="15">
        <f t="shared" si="9"/>
        <v>0.2251655629139073</v>
      </c>
      <c r="AF16" t="s">
        <v>70</v>
      </c>
      <c r="AG16" s="2">
        <v>4.2</v>
      </c>
      <c r="AH16" s="2">
        <v>14.5</v>
      </c>
      <c r="AI16" s="7">
        <f t="shared" si="2"/>
        <v>18.7</v>
      </c>
      <c r="AK16" t="s">
        <v>42</v>
      </c>
      <c r="AL16" s="2">
        <v>8</v>
      </c>
      <c r="AM16" s="2">
        <f t="shared" si="21"/>
        <v>25.4</v>
      </c>
      <c r="AN16" s="2">
        <v>33.4</v>
      </c>
      <c r="AO16" s="15">
        <f t="shared" si="22"/>
        <v>0.23952095808383234</v>
      </c>
      <c r="AP16" t="s">
        <v>42</v>
      </c>
      <c r="AQ16" s="2">
        <v>8.8</v>
      </c>
      <c r="AR16" s="2">
        <v>27.9</v>
      </c>
      <c r="AS16" s="7">
        <f t="shared" si="10"/>
        <v>36.7</v>
      </c>
      <c r="AT16" s="15">
        <f t="shared" si="23"/>
        <v>0.23978201634877383</v>
      </c>
      <c r="AV16" s="2">
        <f t="shared" si="11"/>
        <v>-0.8000000000000007</v>
      </c>
      <c r="AW16" s="2">
        <f t="shared" si="12"/>
        <v>-2.5</v>
      </c>
      <c r="AX16" s="2">
        <f t="shared" si="13"/>
        <v>-3.3000000000000043</v>
      </c>
      <c r="AY16" s="15">
        <f t="shared" si="14"/>
        <v>-0.00026105826494149387</v>
      </c>
      <c r="BB16">
        <v>82</v>
      </c>
      <c r="BC16">
        <f t="shared" si="15"/>
        <v>86</v>
      </c>
      <c r="BE16" t="s">
        <v>106</v>
      </c>
      <c r="BF16" t="s">
        <v>34</v>
      </c>
      <c r="BG16">
        <v>23843</v>
      </c>
      <c r="BH16">
        <v>2.7</v>
      </c>
      <c r="BI16">
        <v>8.6</v>
      </c>
      <c r="BJ16">
        <v>26.6</v>
      </c>
      <c r="BK16">
        <v>28.1</v>
      </c>
      <c r="BL16">
        <v>20.3</v>
      </c>
      <c r="BM16">
        <v>10.7</v>
      </c>
      <c r="BN16">
        <v>4.2</v>
      </c>
      <c r="BO16">
        <v>1.5</v>
      </c>
      <c r="BQ16" s="15">
        <f t="shared" si="16"/>
        <v>0.2443181818181818</v>
      </c>
      <c r="BT16">
        <v>82</v>
      </c>
      <c r="BU16">
        <f t="shared" si="17"/>
        <v>86</v>
      </c>
      <c r="BW16" t="str">
        <f ca="1" t="shared" si="18"/>
        <v>Economics                                                   </v>
      </c>
      <c r="BX16" t="str">
        <f ca="1" t="shared" si="19"/>
        <v>Male &amp; Female</v>
      </c>
      <c r="BY16">
        <f ca="1" t="shared" si="3"/>
        <v>24327</v>
      </c>
      <c r="BZ16">
        <f ca="1" t="shared" si="3"/>
        <v>2.8</v>
      </c>
      <c r="CA16">
        <f ca="1" t="shared" si="3"/>
        <v>7.8</v>
      </c>
      <c r="CB16">
        <f ca="1" t="shared" si="3"/>
        <v>26.099999999999998</v>
      </c>
      <c r="CC16">
        <f ca="1" t="shared" si="3"/>
        <v>28.9</v>
      </c>
      <c r="CD16">
        <f ca="1" t="shared" si="3"/>
        <v>20.10000000000001</v>
      </c>
      <c r="CE16">
        <f ca="1" t="shared" si="3"/>
        <v>11.199999999999989</v>
      </c>
      <c r="CF16">
        <f ca="1" t="shared" si="3"/>
        <v>4.5</v>
      </c>
      <c r="CG16">
        <f ca="1" t="shared" si="3"/>
        <v>1.4000000000000057</v>
      </c>
      <c r="CI16" s="15">
        <f t="shared" si="20"/>
        <v>0.23008849557522124</v>
      </c>
    </row>
    <row r="17" spans="2:87" ht="13.5">
      <c r="B17" s="94" t="s">
        <v>120</v>
      </c>
      <c r="C17" s="2">
        <v>3.9</v>
      </c>
      <c r="D17" s="2">
        <v>13.9</v>
      </c>
      <c r="E17" s="2">
        <f t="shared" si="4"/>
        <v>17.8</v>
      </c>
      <c r="F17" s="15">
        <f t="shared" si="5"/>
        <v>0.2191011235955056</v>
      </c>
      <c r="H17" t="s">
        <v>39</v>
      </c>
      <c r="I17" s="2">
        <v>5.4</v>
      </c>
      <c r="J17" s="2">
        <v>12.1</v>
      </c>
      <c r="K17" s="2">
        <v>17.5</v>
      </c>
      <c r="L17" s="15">
        <v>0.3085714285714286</v>
      </c>
      <c r="N17" t="s">
        <v>36</v>
      </c>
      <c r="O17" s="2">
        <v>3.8</v>
      </c>
      <c r="P17" s="2">
        <v>12.6</v>
      </c>
      <c r="Q17" s="2">
        <f t="shared" si="6"/>
        <v>16.4</v>
      </c>
      <c r="R17" s="15">
        <f t="shared" si="7"/>
        <v>0.23170731707317074</v>
      </c>
      <c r="T17" t="s">
        <v>124</v>
      </c>
      <c r="U17" s="2">
        <v>4.3</v>
      </c>
      <c r="V17" s="2">
        <v>13.9</v>
      </c>
      <c r="W17" s="2">
        <v>18.2</v>
      </c>
      <c r="X17" s="15">
        <v>0.23626373626373626</v>
      </c>
      <c r="Z17" t="s">
        <v>42</v>
      </c>
      <c r="AA17" s="2">
        <v>8.8</v>
      </c>
      <c r="AB17" s="2">
        <v>27.9</v>
      </c>
      <c r="AC17" s="7">
        <f t="shared" si="8"/>
        <v>36.7</v>
      </c>
      <c r="AD17" s="15">
        <f t="shared" si="9"/>
        <v>0.23978201634877383</v>
      </c>
      <c r="AF17" t="s">
        <v>53</v>
      </c>
      <c r="AG17" s="2">
        <v>4</v>
      </c>
      <c r="AH17" s="2">
        <v>15.1</v>
      </c>
      <c r="AI17" s="7">
        <f t="shared" si="2"/>
        <v>19.1</v>
      </c>
      <c r="AK17" t="s">
        <v>43</v>
      </c>
      <c r="AL17" s="2">
        <v>7.3</v>
      </c>
      <c r="AM17" s="2">
        <f t="shared" si="21"/>
        <v>14.399999999999999</v>
      </c>
      <c r="AN17" s="2">
        <v>21.7</v>
      </c>
      <c r="AO17" s="15">
        <f t="shared" si="22"/>
        <v>0.33640552995391704</v>
      </c>
      <c r="AP17" t="s">
        <v>43</v>
      </c>
      <c r="AQ17" s="2">
        <v>7.4</v>
      </c>
      <c r="AR17" s="2">
        <v>15.7</v>
      </c>
      <c r="AS17" s="7">
        <f t="shared" si="10"/>
        <v>23.1</v>
      </c>
      <c r="AT17" s="15">
        <f t="shared" si="23"/>
        <v>0.3203463203463203</v>
      </c>
      <c r="AV17" s="2">
        <f t="shared" si="11"/>
        <v>-0.10000000000000053</v>
      </c>
      <c r="AW17" s="2">
        <f t="shared" si="12"/>
        <v>-1.3000000000000007</v>
      </c>
      <c r="AX17" s="2">
        <f t="shared" si="13"/>
        <v>-1.4000000000000021</v>
      </c>
      <c r="AY17" s="15">
        <f t="shared" si="14"/>
        <v>0.016059209607596714</v>
      </c>
      <c r="BB17">
        <v>89</v>
      </c>
      <c r="BC17">
        <f t="shared" si="15"/>
        <v>93</v>
      </c>
      <c r="BE17" t="s">
        <v>107</v>
      </c>
      <c r="BF17" t="s">
        <v>34</v>
      </c>
      <c r="BG17">
        <v>89980</v>
      </c>
      <c r="BH17">
        <v>10.4</v>
      </c>
      <c r="BI17">
        <v>7.1</v>
      </c>
      <c r="BJ17">
        <v>15.2</v>
      </c>
      <c r="BK17">
        <v>27.1</v>
      </c>
      <c r="BL17">
        <v>29.2</v>
      </c>
      <c r="BM17">
        <v>16.6</v>
      </c>
      <c r="BN17">
        <v>4.2</v>
      </c>
      <c r="BO17">
        <v>0.5999999999999943</v>
      </c>
      <c r="BQ17" s="15">
        <f t="shared" si="16"/>
        <v>0.3183856502242153</v>
      </c>
      <c r="BT17">
        <v>89</v>
      </c>
      <c r="BU17">
        <f t="shared" si="17"/>
        <v>93</v>
      </c>
      <c r="BW17" t="str">
        <f ca="1" t="shared" si="18"/>
        <v>English                                                     </v>
      </c>
      <c r="BX17" t="str">
        <f ca="1" t="shared" si="19"/>
        <v>Male &amp; Female</v>
      </c>
      <c r="BY17">
        <f ca="1" t="shared" si="3"/>
        <v>89638</v>
      </c>
      <c r="BZ17">
        <f ca="1" t="shared" si="3"/>
        <v>10.4</v>
      </c>
      <c r="CA17">
        <f ca="1" t="shared" si="3"/>
        <v>6.8</v>
      </c>
      <c r="CB17">
        <f ca="1" t="shared" si="3"/>
        <v>14.399999999999999</v>
      </c>
      <c r="CC17">
        <f ca="1" t="shared" si="3"/>
        <v>26.900000000000002</v>
      </c>
      <c r="CD17">
        <f ca="1" t="shared" si="3"/>
        <v>29.9</v>
      </c>
      <c r="CE17">
        <f ca="1" t="shared" si="3"/>
        <v>17.200000000000003</v>
      </c>
      <c r="CF17">
        <f ca="1" t="shared" si="3"/>
        <v>4.200000000000003</v>
      </c>
      <c r="CG17">
        <f ca="1" t="shared" si="3"/>
        <v>0.5999999999999943</v>
      </c>
      <c r="CI17" s="15">
        <f t="shared" si="20"/>
        <v>0.32075471698113206</v>
      </c>
    </row>
    <row r="18" spans="2:87" ht="13.5">
      <c r="B18" s="94" t="s">
        <v>119</v>
      </c>
      <c r="C18" s="87">
        <v>4.1</v>
      </c>
      <c r="D18" s="87">
        <v>14.6</v>
      </c>
      <c r="E18" s="2">
        <f t="shared" si="4"/>
        <v>18.7</v>
      </c>
      <c r="F18" s="15">
        <f t="shared" si="5"/>
        <v>0.2192513368983957</v>
      </c>
      <c r="G18" s="91"/>
      <c r="H18" s="91" t="s">
        <v>120</v>
      </c>
      <c r="I18" s="87">
        <v>3.9</v>
      </c>
      <c r="J18" s="87">
        <v>13.9</v>
      </c>
      <c r="K18" s="87">
        <v>17.8</v>
      </c>
      <c r="L18" s="92">
        <v>0.2191011235955056</v>
      </c>
      <c r="N18" t="s">
        <v>110</v>
      </c>
      <c r="O18" s="2">
        <v>7.1</v>
      </c>
      <c r="P18" s="2">
        <v>23</v>
      </c>
      <c r="Q18" s="2">
        <f t="shared" si="6"/>
        <v>30.1</v>
      </c>
      <c r="R18" s="15">
        <f t="shared" si="7"/>
        <v>0.23588039867109634</v>
      </c>
      <c r="T18" t="s">
        <v>115</v>
      </c>
      <c r="U18" s="2">
        <v>4.7</v>
      </c>
      <c r="V18" s="2">
        <v>13.7</v>
      </c>
      <c r="W18" s="2">
        <v>18.4</v>
      </c>
      <c r="X18" s="15">
        <v>0.2554347826086957</v>
      </c>
      <c r="Z18" t="s">
        <v>11</v>
      </c>
      <c r="AA18" s="2">
        <v>9.9</v>
      </c>
      <c r="AB18" s="2">
        <v>30.9</v>
      </c>
      <c r="AC18" s="7">
        <f t="shared" si="8"/>
        <v>40.8</v>
      </c>
      <c r="AD18" s="15">
        <f t="shared" si="9"/>
        <v>0.24264705882352944</v>
      </c>
      <c r="AF18" t="s">
        <v>44</v>
      </c>
      <c r="AG18" s="2">
        <v>5.6</v>
      </c>
      <c r="AH18" s="2">
        <v>13.8</v>
      </c>
      <c r="AI18" s="7">
        <f t="shared" si="2"/>
        <v>19.4</v>
      </c>
      <c r="AK18" s="39" t="s">
        <v>9</v>
      </c>
      <c r="AL18" s="40">
        <v>7.7</v>
      </c>
      <c r="AM18" s="2">
        <f t="shared" si="21"/>
        <v>32.4</v>
      </c>
      <c r="AN18" s="40">
        <v>40.1</v>
      </c>
      <c r="AO18" s="42">
        <f t="shared" si="22"/>
        <v>0.19201995012468828</v>
      </c>
      <c r="AP18" s="39" t="s">
        <v>9</v>
      </c>
      <c r="AQ18" s="40">
        <v>7.7</v>
      </c>
      <c r="AR18" s="40">
        <v>31.4</v>
      </c>
      <c r="AS18" s="41">
        <f t="shared" si="10"/>
        <v>39.1</v>
      </c>
      <c r="AT18" s="42">
        <f t="shared" si="23"/>
        <v>0.1969309462915601</v>
      </c>
      <c r="AV18" s="2">
        <f t="shared" si="11"/>
        <v>0</v>
      </c>
      <c r="AW18" s="2">
        <f t="shared" si="12"/>
        <v>1</v>
      </c>
      <c r="AX18" s="2">
        <f t="shared" si="13"/>
        <v>1</v>
      </c>
      <c r="AY18" s="15">
        <f t="shared" si="14"/>
        <v>-0.004910996166871823</v>
      </c>
      <c r="BB18">
        <v>96</v>
      </c>
      <c r="BC18">
        <f t="shared" si="15"/>
        <v>100</v>
      </c>
      <c r="BE18" t="s">
        <v>108</v>
      </c>
      <c r="BF18" t="s">
        <v>34</v>
      </c>
      <c r="BG18">
        <v>13196</v>
      </c>
      <c r="BH18">
        <v>1.5</v>
      </c>
      <c r="BI18">
        <v>7.7</v>
      </c>
      <c r="BJ18">
        <v>32.4</v>
      </c>
      <c r="BK18">
        <v>29.3</v>
      </c>
      <c r="BL18">
        <v>18</v>
      </c>
      <c r="BM18">
        <v>8.699999999999989</v>
      </c>
      <c r="BN18">
        <v>3</v>
      </c>
      <c r="BO18">
        <v>0.9000000000000057</v>
      </c>
      <c r="BQ18" s="15">
        <f t="shared" si="16"/>
        <v>0.19201995012468828</v>
      </c>
      <c r="BT18">
        <v>96</v>
      </c>
      <c r="BU18">
        <f t="shared" si="17"/>
        <v>100</v>
      </c>
      <c r="BW18" t="str">
        <f ca="1" t="shared" si="18"/>
        <v>French                                                      </v>
      </c>
      <c r="BX18" t="str">
        <f ca="1" t="shared" si="19"/>
        <v>Male &amp; Female</v>
      </c>
      <c r="BY18">
        <f ca="1" t="shared" si="3"/>
        <v>12511</v>
      </c>
      <c r="BZ18">
        <f ca="1" t="shared" si="3"/>
        <v>1.5</v>
      </c>
      <c r="CA18">
        <f ca="1" t="shared" si="3"/>
        <v>6.8</v>
      </c>
      <c r="CB18">
        <f ca="1" t="shared" si="3"/>
        <v>32.6</v>
      </c>
      <c r="CC18">
        <f ca="1" t="shared" si="3"/>
        <v>29.4</v>
      </c>
      <c r="CD18">
        <f ca="1" t="shared" si="3"/>
        <v>18.5</v>
      </c>
      <c r="CE18">
        <f ca="1" t="shared" si="3"/>
        <v>8.799999999999997</v>
      </c>
      <c r="CF18">
        <f ca="1" t="shared" si="3"/>
        <v>3.1000000000000085</v>
      </c>
      <c r="CG18">
        <f ca="1" t="shared" si="3"/>
        <v>0.7999999999999972</v>
      </c>
      <c r="CI18" s="15">
        <f t="shared" si="20"/>
        <v>0.17258883248730963</v>
      </c>
    </row>
    <row r="19" spans="2:87" ht="13.5">
      <c r="B19" s="94" t="s">
        <v>105</v>
      </c>
      <c r="C19" s="87">
        <v>3.7</v>
      </c>
      <c r="D19" s="87">
        <v>13</v>
      </c>
      <c r="E19" s="2">
        <f t="shared" si="4"/>
        <v>16.7</v>
      </c>
      <c r="F19" s="15">
        <f t="shared" si="5"/>
        <v>0.22155688622754494</v>
      </c>
      <c r="G19" s="91"/>
      <c r="H19" s="91" t="s">
        <v>115</v>
      </c>
      <c r="I19" s="87">
        <v>5.1</v>
      </c>
      <c r="J19" s="87">
        <v>12.8</v>
      </c>
      <c r="K19" s="87">
        <v>17.9</v>
      </c>
      <c r="L19" s="92">
        <v>0.2849162011173184</v>
      </c>
      <c r="N19" t="s">
        <v>124</v>
      </c>
      <c r="O19" s="2">
        <v>4.3</v>
      </c>
      <c r="P19" s="2">
        <v>13.9</v>
      </c>
      <c r="Q19" s="2">
        <f t="shared" si="6"/>
        <v>18.2</v>
      </c>
      <c r="R19" s="15">
        <f t="shared" si="7"/>
        <v>0.23626373626373626</v>
      </c>
      <c r="T19" t="s">
        <v>119</v>
      </c>
      <c r="U19" s="2">
        <v>4.2</v>
      </c>
      <c r="V19" s="2">
        <v>14.8</v>
      </c>
      <c r="W19" s="2">
        <v>19</v>
      </c>
      <c r="X19" s="15">
        <v>0.2210526315789474</v>
      </c>
      <c r="Z19" t="s">
        <v>71</v>
      </c>
      <c r="AA19" s="2">
        <v>9.6</v>
      </c>
      <c r="AB19" s="2">
        <v>28.6</v>
      </c>
      <c r="AC19" s="7">
        <f t="shared" si="8"/>
        <v>38.2</v>
      </c>
      <c r="AD19" s="15">
        <f t="shared" si="9"/>
        <v>0.2513089005235602</v>
      </c>
      <c r="AF19" t="s">
        <v>78</v>
      </c>
      <c r="AG19" s="2">
        <v>6.5</v>
      </c>
      <c r="AH19" s="2">
        <v>13.4</v>
      </c>
      <c r="AI19" s="7">
        <f t="shared" si="2"/>
        <v>19.9</v>
      </c>
      <c r="AK19" t="s">
        <v>80</v>
      </c>
      <c r="AL19" s="2">
        <v>4.4</v>
      </c>
      <c r="AM19" s="2">
        <f t="shared" si="21"/>
        <v>8.6</v>
      </c>
      <c r="AN19" s="2">
        <v>13</v>
      </c>
      <c r="AO19" s="15">
        <f t="shared" si="22"/>
        <v>0.3384615384615385</v>
      </c>
      <c r="AP19" t="s">
        <v>80</v>
      </c>
      <c r="AQ19" s="2">
        <v>4.4</v>
      </c>
      <c r="AR19" s="2">
        <v>8.6</v>
      </c>
      <c r="AS19" s="7">
        <f t="shared" si="10"/>
        <v>13</v>
      </c>
      <c r="AT19" s="15">
        <f t="shared" si="23"/>
        <v>0.3384615384615385</v>
      </c>
      <c r="AV19" s="2">
        <f t="shared" si="11"/>
        <v>0</v>
      </c>
      <c r="AW19" s="2">
        <f t="shared" si="12"/>
        <v>0</v>
      </c>
      <c r="AX19" s="2">
        <f t="shared" si="13"/>
        <v>0</v>
      </c>
      <c r="AY19" s="15">
        <f t="shared" si="14"/>
        <v>0</v>
      </c>
      <c r="BB19">
        <v>103</v>
      </c>
      <c r="BC19">
        <f t="shared" si="15"/>
        <v>107</v>
      </c>
      <c r="BE19" t="s">
        <v>109</v>
      </c>
      <c r="BF19" t="s">
        <v>34</v>
      </c>
      <c r="BG19">
        <v>40984</v>
      </c>
      <c r="BH19">
        <v>4.7</v>
      </c>
      <c r="BI19">
        <v>4</v>
      </c>
      <c r="BJ19">
        <v>8.8</v>
      </c>
      <c r="BK19">
        <v>18.6</v>
      </c>
      <c r="BL19">
        <v>24.3</v>
      </c>
      <c r="BM19">
        <v>22.5</v>
      </c>
      <c r="BN19">
        <v>14.7</v>
      </c>
      <c r="BO19">
        <v>7.099999999999994</v>
      </c>
      <c r="BQ19" s="15">
        <f t="shared" si="16"/>
        <v>0.3125</v>
      </c>
      <c r="BT19">
        <v>103</v>
      </c>
      <c r="BU19">
        <f t="shared" si="17"/>
        <v>107</v>
      </c>
      <c r="BW19" t="str">
        <f ca="1" t="shared" si="18"/>
        <v>General Studies                                             </v>
      </c>
      <c r="BX19" t="str">
        <f ca="1" t="shared" si="19"/>
        <v>Male &amp; Female</v>
      </c>
      <c r="BY19">
        <f ca="1" t="shared" si="3"/>
        <v>35558</v>
      </c>
      <c r="BZ19">
        <f ca="1" t="shared" si="3"/>
        <v>4.1</v>
      </c>
      <c r="CA19">
        <f ca="1" t="shared" si="3"/>
        <v>4.2</v>
      </c>
      <c r="CB19">
        <f ca="1" t="shared" si="3"/>
        <v>8.2</v>
      </c>
      <c r="CC19">
        <f ca="1" t="shared" si="3"/>
        <v>17.6</v>
      </c>
      <c r="CD19">
        <f ca="1" t="shared" si="3"/>
        <v>23.9</v>
      </c>
      <c r="CE19">
        <f ca="1" t="shared" si="3"/>
        <v>23.1</v>
      </c>
      <c r="CF19">
        <f ca="1" t="shared" si="3"/>
        <v>15.599999999999994</v>
      </c>
      <c r="CG19">
        <f ca="1" t="shared" si="3"/>
        <v>7.400000000000006</v>
      </c>
      <c r="CI19" s="15">
        <f t="shared" si="20"/>
        <v>0.33870967741935487</v>
      </c>
    </row>
    <row r="20" spans="2:87" ht="13.5">
      <c r="B20" s="94" t="s">
        <v>106</v>
      </c>
      <c r="C20" s="2">
        <v>7.8</v>
      </c>
      <c r="D20" s="2">
        <v>26.1</v>
      </c>
      <c r="E20" s="2">
        <f t="shared" si="4"/>
        <v>33.9</v>
      </c>
      <c r="F20" s="15">
        <f t="shared" si="5"/>
        <v>0.23008849557522124</v>
      </c>
      <c r="G20" s="91"/>
      <c r="H20" s="91" t="s">
        <v>60</v>
      </c>
      <c r="I20" s="87">
        <v>4.2</v>
      </c>
      <c r="J20" s="87">
        <v>13.9</v>
      </c>
      <c r="K20" s="87">
        <v>18.1</v>
      </c>
      <c r="L20" s="92">
        <v>0.23204419889502761</v>
      </c>
      <c r="N20" t="s">
        <v>106</v>
      </c>
      <c r="O20" s="2">
        <v>8.6</v>
      </c>
      <c r="P20" s="2">
        <v>26.6</v>
      </c>
      <c r="Q20" s="2">
        <f t="shared" si="6"/>
        <v>35.2</v>
      </c>
      <c r="R20" s="15">
        <f t="shared" si="7"/>
        <v>0.2443181818181818</v>
      </c>
      <c r="T20" t="s">
        <v>39</v>
      </c>
      <c r="U20" s="2">
        <v>5.5</v>
      </c>
      <c r="V20" s="2">
        <v>13.8</v>
      </c>
      <c r="W20" s="2">
        <v>19.3</v>
      </c>
      <c r="X20" s="15">
        <v>0.2849740932642487</v>
      </c>
      <c r="Z20" t="s">
        <v>21</v>
      </c>
      <c r="AA20" s="2">
        <v>7</v>
      </c>
      <c r="AB20" s="2">
        <v>20.7</v>
      </c>
      <c r="AC20" s="7">
        <f t="shared" si="8"/>
        <v>27.7</v>
      </c>
      <c r="AD20" s="15">
        <f t="shared" si="9"/>
        <v>0.2527075812274368</v>
      </c>
      <c r="AF20" t="s">
        <v>49</v>
      </c>
      <c r="AG20" s="2">
        <v>5.5</v>
      </c>
      <c r="AH20" s="2">
        <v>14.8</v>
      </c>
      <c r="AI20" s="7">
        <f t="shared" si="2"/>
        <v>20.3</v>
      </c>
      <c r="AK20" t="s">
        <v>46</v>
      </c>
      <c r="AL20" s="2">
        <v>7.1</v>
      </c>
      <c r="AM20" s="2">
        <f t="shared" si="21"/>
        <v>23</v>
      </c>
      <c r="AN20" s="2">
        <v>30.1</v>
      </c>
      <c r="AO20" s="15">
        <f t="shared" si="22"/>
        <v>0.23588039867109634</v>
      </c>
      <c r="AP20" t="s">
        <v>46</v>
      </c>
      <c r="AQ20" s="2">
        <v>6.8</v>
      </c>
      <c r="AR20" s="2">
        <v>23.4</v>
      </c>
      <c r="AS20" s="7">
        <f t="shared" si="10"/>
        <v>30.2</v>
      </c>
      <c r="AT20" s="15">
        <f t="shared" si="23"/>
        <v>0.2251655629139073</v>
      </c>
      <c r="AV20" s="2">
        <f t="shared" si="11"/>
        <v>0.2999999999999998</v>
      </c>
      <c r="AW20" s="2">
        <f t="shared" si="12"/>
        <v>-0.3999999999999986</v>
      </c>
      <c r="AX20" s="2">
        <f t="shared" si="13"/>
        <v>-0.09999999999999787</v>
      </c>
      <c r="AY20" s="15">
        <f t="shared" si="14"/>
        <v>0.01071483575718904</v>
      </c>
      <c r="BB20">
        <v>110</v>
      </c>
      <c r="BC20">
        <f t="shared" si="15"/>
        <v>114</v>
      </c>
      <c r="BE20" t="s">
        <v>110</v>
      </c>
      <c r="BF20" t="s">
        <v>34</v>
      </c>
      <c r="BG20">
        <v>31226</v>
      </c>
      <c r="BH20">
        <v>3.6</v>
      </c>
      <c r="BI20">
        <v>7.1</v>
      </c>
      <c r="BJ20">
        <v>23</v>
      </c>
      <c r="BK20">
        <v>27.9</v>
      </c>
      <c r="BL20">
        <v>23.6</v>
      </c>
      <c r="BM20">
        <v>13.3</v>
      </c>
      <c r="BN20">
        <v>4.099999999999994</v>
      </c>
      <c r="BO20">
        <v>1</v>
      </c>
      <c r="BQ20" s="15">
        <f t="shared" si="16"/>
        <v>0.23588039867109634</v>
      </c>
      <c r="BT20">
        <v>110</v>
      </c>
      <c r="BU20">
        <f t="shared" si="17"/>
        <v>114</v>
      </c>
      <c r="BW20" t="str">
        <f ca="1" t="shared" si="18"/>
        <v>Geography                                                   </v>
      </c>
      <c r="BX20" t="str">
        <f ca="1" t="shared" si="19"/>
        <v>Male &amp; Female</v>
      </c>
      <c r="BY20">
        <f ca="1" t="shared" si="3"/>
        <v>32005</v>
      </c>
      <c r="BZ20">
        <f ca="1" t="shared" si="3"/>
        <v>3.7</v>
      </c>
      <c r="CA20">
        <f ca="1" t="shared" si="3"/>
        <v>6.3</v>
      </c>
      <c r="CB20">
        <f ca="1" t="shared" si="3"/>
        <v>22.8</v>
      </c>
      <c r="CC20">
        <f ca="1" t="shared" si="3"/>
        <v>29</v>
      </c>
      <c r="CD20">
        <f ca="1" t="shared" si="3"/>
        <v>24.6</v>
      </c>
      <c r="CE20">
        <f ca="1" t="shared" si="3"/>
        <v>12.599999999999994</v>
      </c>
      <c r="CF20">
        <f ca="1" t="shared" si="3"/>
        <v>3.9000000000000057</v>
      </c>
      <c r="CG20">
        <f ca="1" t="shared" si="3"/>
        <v>0.7999999999999972</v>
      </c>
      <c r="CI20" s="15">
        <f t="shared" si="20"/>
        <v>0.21649484536082472</v>
      </c>
    </row>
    <row r="21" spans="2:87" ht="13.5">
      <c r="B21" s="94" t="s">
        <v>60</v>
      </c>
      <c r="C21" s="2">
        <v>4.2</v>
      </c>
      <c r="D21" s="2">
        <v>13.9</v>
      </c>
      <c r="E21" s="2">
        <f t="shared" si="4"/>
        <v>18.1</v>
      </c>
      <c r="F21" s="15">
        <f t="shared" si="5"/>
        <v>0.23204419889502761</v>
      </c>
      <c r="G21" s="91"/>
      <c r="H21" s="91" t="s">
        <v>119</v>
      </c>
      <c r="I21" s="87">
        <v>4.1</v>
      </c>
      <c r="J21" s="87">
        <v>14.6</v>
      </c>
      <c r="K21" s="87">
        <v>18.7</v>
      </c>
      <c r="L21" s="92">
        <v>0.2192513368983957</v>
      </c>
      <c r="N21" t="s">
        <v>60</v>
      </c>
      <c r="O21" s="2">
        <v>4.8</v>
      </c>
      <c r="P21" s="2">
        <v>14.6</v>
      </c>
      <c r="Q21" s="2">
        <f t="shared" si="6"/>
        <v>19.4</v>
      </c>
      <c r="R21" s="15">
        <f t="shared" si="7"/>
        <v>0.24742268041237114</v>
      </c>
      <c r="T21" t="s">
        <v>60</v>
      </c>
      <c r="U21" s="2">
        <v>4.8</v>
      </c>
      <c r="V21" s="2">
        <v>14.6</v>
      </c>
      <c r="W21" s="2">
        <v>19.4</v>
      </c>
      <c r="X21" s="15">
        <v>0.24742268041237114</v>
      </c>
      <c r="Z21" t="s">
        <v>72</v>
      </c>
      <c r="AA21" s="2">
        <v>8.7</v>
      </c>
      <c r="AB21" s="2">
        <v>25.1</v>
      </c>
      <c r="AC21" s="7">
        <f t="shared" si="8"/>
        <v>33.8</v>
      </c>
      <c r="AD21" s="15">
        <f t="shared" si="9"/>
        <v>0.257396449704142</v>
      </c>
      <c r="AF21" t="s">
        <v>60</v>
      </c>
      <c r="AG21" s="2">
        <v>5.4</v>
      </c>
      <c r="AH21" s="2">
        <v>14.9</v>
      </c>
      <c r="AI21" s="7">
        <f t="shared" si="2"/>
        <v>20.3</v>
      </c>
      <c r="AK21" t="s">
        <v>11</v>
      </c>
      <c r="AL21" s="2">
        <v>9.1</v>
      </c>
      <c r="AM21" s="2">
        <f t="shared" si="21"/>
        <v>32.9</v>
      </c>
      <c r="AN21" s="2">
        <v>42</v>
      </c>
      <c r="AO21" s="15">
        <f t="shared" si="22"/>
        <v>0.21666666666666665</v>
      </c>
      <c r="AP21" t="s">
        <v>11</v>
      </c>
      <c r="AQ21" s="2">
        <v>9.9</v>
      </c>
      <c r="AR21" s="2">
        <v>30.9</v>
      </c>
      <c r="AS21" s="7">
        <f t="shared" si="10"/>
        <v>40.8</v>
      </c>
      <c r="AT21" s="15">
        <f t="shared" si="23"/>
        <v>0.24264705882352944</v>
      </c>
      <c r="AV21" s="2">
        <f t="shared" si="11"/>
        <v>-0.8000000000000007</v>
      </c>
      <c r="AW21" s="2">
        <f t="shared" si="12"/>
        <v>2</v>
      </c>
      <c r="AX21" s="2">
        <f t="shared" si="13"/>
        <v>1.2000000000000028</v>
      </c>
      <c r="AY21" s="15">
        <f t="shared" si="14"/>
        <v>-0.02598039215686279</v>
      </c>
      <c r="BB21">
        <v>117</v>
      </c>
      <c r="BC21">
        <f t="shared" si="15"/>
        <v>121</v>
      </c>
      <c r="BE21" t="s">
        <v>111</v>
      </c>
      <c r="BF21" t="s">
        <v>34</v>
      </c>
      <c r="BG21">
        <v>5166</v>
      </c>
      <c r="BH21">
        <v>0.6</v>
      </c>
      <c r="BI21">
        <v>9.1</v>
      </c>
      <c r="BJ21">
        <v>32.9</v>
      </c>
      <c r="BK21">
        <v>26.5</v>
      </c>
      <c r="BL21">
        <v>18.7</v>
      </c>
      <c r="BM21">
        <v>8.899999999999991</v>
      </c>
      <c r="BN21">
        <v>3.2</v>
      </c>
      <c r="BO21">
        <v>0.7000000000000028</v>
      </c>
      <c r="BQ21" s="15">
        <f t="shared" si="16"/>
        <v>0.21666666666666665</v>
      </c>
      <c r="BT21">
        <v>117</v>
      </c>
      <c r="BU21">
        <f t="shared" si="17"/>
        <v>121</v>
      </c>
      <c r="BW21" t="str">
        <f ca="1" t="shared" si="18"/>
        <v>German                                                      </v>
      </c>
      <c r="BX21" t="str">
        <f ca="1" t="shared" si="19"/>
        <v>Male &amp; Female</v>
      </c>
      <c r="BY21">
        <f ca="1" t="shared" si="3"/>
        <v>4773</v>
      </c>
      <c r="BZ21">
        <f ca="1" t="shared" si="3"/>
        <v>0.6</v>
      </c>
      <c r="CA21">
        <f ca="1" t="shared" si="3"/>
        <v>7.9</v>
      </c>
      <c r="CB21">
        <f ca="1" t="shared" si="3"/>
        <v>33.5</v>
      </c>
      <c r="CC21">
        <f ca="1" t="shared" si="3"/>
        <v>26.300000000000004</v>
      </c>
      <c r="CD21">
        <f ca="1" t="shared" si="3"/>
        <v>18.200000000000003</v>
      </c>
      <c r="CE21">
        <f ca="1" t="shared" si="3"/>
        <v>10</v>
      </c>
      <c r="CF21">
        <f ca="1" t="shared" si="3"/>
        <v>3.299999999999997</v>
      </c>
      <c r="CG21">
        <f ca="1" t="shared" si="3"/>
        <v>0.7999999999999972</v>
      </c>
      <c r="CI21" s="15">
        <f t="shared" si="20"/>
        <v>0.19082125603864736</v>
      </c>
    </row>
    <row r="22" spans="2:87" ht="13.5">
      <c r="B22" s="94" t="s">
        <v>123</v>
      </c>
      <c r="C22" s="87">
        <v>7</v>
      </c>
      <c r="D22" s="87">
        <v>23.1</v>
      </c>
      <c r="E22" s="2">
        <f t="shared" si="4"/>
        <v>30.1</v>
      </c>
      <c r="F22" s="15">
        <f t="shared" si="5"/>
        <v>0.23255813953488372</v>
      </c>
      <c r="G22" s="91"/>
      <c r="H22" t="s">
        <v>107</v>
      </c>
      <c r="I22" s="2">
        <v>6.8</v>
      </c>
      <c r="J22" s="2">
        <v>14.4</v>
      </c>
      <c r="K22" s="2">
        <v>21.2</v>
      </c>
      <c r="L22" s="15">
        <v>0.32075471698113206</v>
      </c>
      <c r="N22" t="s">
        <v>115</v>
      </c>
      <c r="O22" s="2">
        <v>4.7</v>
      </c>
      <c r="P22" s="2">
        <v>13.7</v>
      </c>
      <c r="Q22" s="2">
        <f t="shared" si="6"/>
        <v>18.4</v>
      </c>
      <c r="R22" s="15">
        <f t="shared" si="7"/>
        <v>0.2554347826086957</v>
      </c>
      <c r="T22" t="s">
        <v>107</v>
      </c>
      <c r="U22" s="2">
        <v>7.1</v>
      </c>
      <c r="V22" s="2">
        <v>15.2</v>
      </c>
      <c r="W22" s="2">
        <v>22.3</v>
      </c>
      <c r="X22" s="15">
        <v>0.3183856502242153</v>
      </c>
      <c r="Z22" t="s">
        <v>37</v>
      </c>
      <c r="AA22" s="2">
        <v>9.2</v>
      </c>
      <c r="AB22" s="87">
        <v>25.4</v>
      </c>
      <c r="AC22" s="7">
        <f t="shared" si="8"/>
        <v>34.599999999999994</v>
      </c>
      <c r="AD22" s="15">
        <f t="shared" si="9"/>
        <v>0.26589595375722547</v>
      </c>
      <c r="AF22" t="s">
        <v>43</v>
      </c>
      <c r="AG22" s="2">
        <v>7.4</v>
      </c>
      <c r="AH22" s="2">
        <v>15.7</v>
      </c>
      <c r="AI22" s="7">
        <f t="shared" si="2"/>
        <v>23.1</v>
      </c>
      <c r="AK22" t="s">
        <v>21</v>
      </c>
      <c r="AL22" s="2">
        <v>7.2</v>
      </c>
      <c r="AM22" s="2">
        <f t="shared" si="21"/>
        <v>20.3</v>
      </c>
      <c r="AN22" s="2">
        <v>27.5</v>
      </c>
      <c r="AO22" s="15">
        <f t="shared" si="22"/>
        <v>0.26181818181818184</v>
      </c>
      <c r="AP22" t="s">
        <v>21</v>
      </c>
      <c r="AQ22" s="2">
        <v>7</v>
      </c>
      <c r="AR22" s="2">
        <v>20.7</v>
      </c>
      <c r="AS22" s="7">
        <f t="shared" si="10"/>
        <v>27.7</v>
      </c>
      <c r="AT22" s="15">
        <f t="shared" si="23"/>
        <v>0.2527075812274368</v>
      </c>
      <c r="AV22" s="2">
        <f t="shared" si="11"/>
        <v>0.20000000000000018</v>
      </c>
      <c r="AW22" s="2">
        <f t="shared" si="12"/>
        <v>-0.3999999999999986</v>
      </c>
      <c r="AX22" s="2">
        <f t="shared" si="13"/>
        <v>-0.1999999999999993</v>
      </c>
      <c r="AY22" s="15">
        <f t="shared" si="14"/>
        <v>0.009110600590745033</v>
      </c>
      <c r="BB22">
        <v>124</v>
      </c>
      <c r="BC22">
        <f t="shared" si="15"/>
        <v>128</v>
      </c>
      <c r="BE22" t="s">
        <v>112</v>
      </c>
      <c r="BF22" t="s">
        <v>34</v>
      </c>
      <c r="BG22">
        <v>50897</v>
      </c>
      <c r="BH22">
        <v>5.9</v>
      </c>
      <c r="BI22">
        <v>7.2</v>
      </c>
      <c r="BJ22">
        <v>20.2</v>
      </c>
      <c r="BK22">
        <v>28.9</v>
      </c>
      <c r="BL22">
        <v>25.2</v>
      </c>
      <c r="BM22">
        <v>13.4</v>
      </c>
      <c r="BN22">
        <v>4.099999999999994</v>
      </c>
      <c r="BO22">
        <v>1</v>
      </c>
      <c r="BQ22" s="15">
        <f t="shared" si="16"/>
        <v>0.26277372262773724</v>
      </c>
      <c r="BT22">
        <v>124</v>
      </c>
      <c r="BU22">
        <f t="shared" si="17"/>
        <v>128</v>
      </c>
      <c r="BW22" t="str">
        <f ca="1" t="shared" si="18"/>
        <v>History                                                     </v>
      </c>
      <c r="BX22" t="str">
        <f ca="1" t="shared" si="19"/>
        <v>Male &amp; Female</v>
      </c>
      <c r="BY22">
        <f ca="1" t="shared" si="19"/>
        <v>51652</v>
      </c>
      <c r="BZ22">
        <f ca="1" t="shared" si="19"/>
        <v>6</v>
      </c>
      <c r="CA22">
        <f ca="1" t="shared" si="19"/>
        <v>6.9</v>
      </c>
      <c r="CB22">
        <f ca="1" t="shared" si="19"/>
        <v>19.6</v>
      </c>
      <c r="CC22">
        <f ca="1" t="shared" si="19"/>
        <v>29.799999999999997</v>
      </c>
      <c r="CD22">
        <f ca="1" t="shared" si="19"/>
        <v>25.700000000000003</v>
      </c>
      <c r="CE22">
        <f ca="1" t="shared" si="19"/>
        <v>13.200000000000003</v>
      </c>
      <c r="CF22">
        <f ca="1" t="shared" si="19"/>
        <v>4</v>
      </c>
      <c r="CG22">
        <f ca="1" t="shared" si="19"/>
        <v>0.7999999999999972</v>
      </c>
      <c r="CI22" s="15">
        <f t="shared" si="20"/>
        <v>0.26037735849056604</v>
      </c>
    </row>
    <row r="23" spans="2:87" ht="13.5">
      <c r="B23" s="94" t="s">
        <v>124</v>
      </c>
      <c r="C23" s="87">
        <v>4.2</v>
      </c>
      <c r="D23" s="87">
        <v>13.3</v>
      </c>
      <c r="E23" s="2">
        <f t="shared" si="4"/>
        <v>17.5</v>
      </c>
      <c r="F23" s="15">
        <f t="shared" si="5"/>
        <v>0.24000000000000002</v>
      </c>
      <c r="G23" s="91"/>
      <c r="H23" t="s">
        <v>125</v>
      </c>
      <c r="I23" s="2">
        <v>5</v>
      </c>
      <c r="J23" s="2">
        <v>20.5</v>
      </c>
      <c r="K23" s="2">
        <v>25.5</v>
      </c>
      <c r="L23" s="15">
        <v>0.19607843137254902</v>
      </c>
      <c r="N23" t="s">
        <v>112</v>
      </c>
      <c r="O23" s="2">
        <v>7.2</v>
      </c>
      <c r="P23" s="2">
        <v>20.2</v>
      </c>
      <c r="Q23" s="2">
        <f t="shared" si="6"/>
        <v>27.4</v>
      </c>
      <c r="R23" s="15">
        <f t="shared" si="7"/>
        <v>0.26277372262773724</v>
      </c>
      <c r="T23" t="s">
        <v>125</v>
      </c>
      <c r="U23" s="2">
        <v>5.5</v>
      </c>
      <c r="V23" s="2">
        <v>21.8</v>
      </c>
      <c r="W23" s="2">
        <v>27.3</v>
      </c>
      <c r="X23" s="15">
        <v>0.20146520146520147</v>
      </c>
      <c r="Z23" t="s">
        <v>60</v>
      </c>
      <c r="AA23" s="2">
        <v>5.4</v>
      </c>
      <c r="AB23" s="2">
        <v>14.9</v>
      </c>
      <c r="AC23" s="7">
        <f t="shared" si="8"/>
        <v>20.3</v>
      </c>
      <c r="AD23" s="15">
        <f t="shared" si="9"/>
        <v>0.2660098522167488</v>
      </c>
      <c r="AF23" t="s">
        <v>68</v>
      </c>
      <c r="AG23" s="2">
        <v>6</v>
      </c>
      <c r="AH23" s="2">
        <v>21.5</v>
      </c>
      <c r="AI23" s="7">
        <f t="shared" si="2"/>
        <v>27.5</v>
      </c>
      <c r="AK23" t="s">
        <v>84</v>
      </c>
      <c r="AL23" s="2">
        <v>2.5</v>
      </c>
      <c r="AM23" s="2">
        <f t="shared" si="21"/>
        <v>9.6</v>
      </c>
      <c r="AN23" s="2">
        <v>12.1</v>
      </c>
      <c r="AO23" s="15">
        <f t="shared" si="22"/>
        <v>0.2066115702479339</v>
      </c>
      <c r="AP23" t="s">
        <v>84</v>
      </c>
      <c r="AQ23" s="2">
        <v>2</v>
      </c>
      <c r="AR23" s="2">
        <v>9.3</v>
      </c>
      <c r="AS23" s="7">
        <f t="shared" si="10"/>
        <v>11.3</v>
      </c>
      <c r="AT23" s="15">
        <f t="shared" si="23"/>
        <v>0.17699115044247787</v>
      </c>
      <c r="AV23" s="2">
        <f t="shared" si="11"/>
        <v>0.5</v>
      </c>
      <c r="AW23" s="2">
        <f t="shared" si="12"/>
        <v>0.29999999999999893</v>
      </c>
      <c r="AX23" s="2">
        <f t="shared" si="13"/>
        <v>0.7999999999999989</v>
      </c>
      <c r="AY23" s="15">
        <f t="shared" si="14"/>
        <v>0.029620419805456016</v>
      </c>
      <c r="BB23">
        <v>131</v>
      </c>
      <c r="BC23">
        <f t="shared" si="15"/>
        <v>135</v>
      </c>
      <c r="BE23" t="s">
        <v>113</v>
      </c>
      <c r="BF23" t="s">
        <v>34</v>
      </c>
      <c r="BG23">
        <v>11960</v>
      </c>
      <c r="BH23">
        <v>1.4</v>
      </c>
      <c r="BI23">
        <v>2.5</v>
      </c>
      <c r="BJ23">
        <v>9.6</v>
      </c>
      <c r="BK23">
        <v>21.8</v>
      </c>
      <c r="BL23">
        <v>26.7</v>
      </c>
      <c r="BM23">
        <v>23.6</v>
      </c>
      <c r="BN23">
        <v>12.1</v>
      </c>
      <c r="BO23">
        <v>3.7</v>
      </c>
      <c r="BQ23" s="15">
        <f t="shared" si="16"/>
        <v>0.2066115702479339</v>
      </c>
      <c r="BT23">
        <v>131</v>
      </c>
      <c r="BU23">
        <f t="shared" si="17"/>
        <v>135</v>
      </c>
      <c r="BW23" t="str">
        <f ca="1" t="shared" si="18"/>
        <v>ICT                                                         </v>
      </c>
      <c r="BX23" t="str">
        <f ca="1" t="shared" si="19"/>
        <v>Male &amp; Female</v>
      </c>
      <c r="BY23">
        <f ca="1" t="shared" si="19"/>
        <v>11088</v>
      </c>
      <c r="BZ23">
        <f ca="1" t="shared" si="19"/>
        <v>1.3</v>
      </c>
      <c r="CA23">
        <f ca="1" t="shared" si="19"/>
        <v>2.4</v>
      </c>
      <c r="CB23">
        <f ca="1" t="shared" si="19"/>
        <v>10.299999999999999</v>
      </c>
      <c r="CC23">
        <f ca="1" t="shared" si="19"/>
        <v>22.000000000000004</v>
      </c>
      <c r="CD23">
        <f ca="1" t="shared" si="19"/>
        <v>28.099999999999994</v>
      </c>
      <c r="CE23">
        <f ca="1" t="shared" si="19"/>
        <v>22.10000000000001</v>
      </c>
      <c r="CF23">
        <f ca="1" t="shared" si="19"/>
        <v>11.699999999999989</v>
      </c>
      <c r="CG23">
        <f ca="1" t="shared" si="19"/>
        <v>3.4000000000000057</v>
      </c>
      <c r="CI23" s="15">
        <f t="shared" si="20"/>
        <v>0.1889763779527559</v>
      </c>
    </row>
    <row r="24" spans="2:87" ht="13.5">
      <c r="B24" s="94" t="s">
        <v>37</v>
      </c>
      <c r="C24" s="2">
        <v>8.8</v>
      </c>
      <c r="D24" s="2">
        <v>25.6</v>
      </c>
      <c r="E24" s="2">
        <f t="shared" si="4"/>
        <v>34.400000000000006</v>
      </c>
      <c r="F24" s="15">
        <f t="shared" si="5"/>
        <v>0.25581395348837205</v>
      </c>
      <c r="G24" s="91"/>
      <c r="H24" s="91" t="s">
        <v>112</v>
      </c>
      <c r="I24" s="87">
        <v>6.9</v>
      </c>
      <c r="J24" s="87">
        <v>19.6</v>
      </c>
      <c r="K24" s="87">
        <v>26.5</v>
      </c>
      <c r="L24" s="92">
        <v>0.26037735849056604</v>
      </c>
      <c r="N24" t="s">
        <v>37</v>
      </c>
      <c r="O24" s="2">
        <v>9.4</v>
      </c>
      <c r="P24" s="2">
        <v>24.9</v>
      </c>
      <c r="Q24" s="2">
        <f t="shared" si="6"/>
        <v>34.3</v>
      </c>
      <c r="R24" s="15">
        <f t="shared" si="7"/>
        <v>0.2740524781341108</v>
      </c>
      <c r="T24" t="s">
        <v>112</v>
      </c>
      <c r="U24" s="2">
        <v>7.2</v>
      </c>
      <c r="V24" s="2">
        <v>20.2</v>
      </c>
      <c r="W24" s="2">
        <v>27.4</v>
      </c>
      <c r="X24" s="15">
        <v>0.26277372262773724</v>
      </c>
      <c r="Z24" t="s">
        <v>73</v>
      </c>
      <c r="AA24" s="2">
        <v>4.2</v>
      </c>
      <c r="AB24" s="2">
        <v>11.5</v>
      </c>
      <c r="AC24" s="7">
        <f t="shared" si="8"/>
        <v>15.7</v>
      </c>
      <c r="AD24" s="15">
        <f t="shared" si="9"/>
        <v>0.267515923566879</v>
      </c>
      <c r="AF24" t="s">
        <v>21</v>
      </c>
      <c r="AG24" s="2">
        <v>7</v>
      </c>
      <c r="AH24" s="2">
        <v>20.7</v>
      </c>
      <c r="AI24" s="7">
        <f t="shared" si="2"/>
        <v>27.7</v>
      </c>
      <c r="AK24" t="s">
        <v>49</v>
      </c>
      <c r="AL24" s="2"/>
      <c r="AM24" s="2"/>
      <c r="AN24" s="2"/>
      <c r="AO24" s="15"/>
      <c r="AP24" t="s">
        <v>49</v>
      </c>
      <c r="AQ24" s="2">
        <v>5.5</v>
      </c>
      <c r="AR24" s="2">
        <v>14.8</v>
      </c>
      <c r="AS24" s="7">
        <f t="shared" si="10"/>
        <v>20.3</v>
      </c>
      <c r="AT24" s="15">
        <f t="shared" si="23"/>
        <v>0.270935960591133</v>
      </c>
      <c r="AV24" s="2"/>
      <c r="AW24" s="2"/>
      <c r="AX24" s="2"/>
      <c r="AY24" s="15"/>
      <c r="BB24">
        <v>138</v>
      </c>
      <c r="BC24">
        <f t="shared" si="15"/>
        <v>142</v>
      </c>
      <c r="BE24" t="s">
        <v>114</v>
      </c>
      <c r="BF24" t="s">
        <v>34</v>
      </c>
      <c r="BG24">
        <v>328</v>
      </c>
      <c r="BH24">
        <v>0</v>
      </c>
      <c r="BI24">
        <v>8.8</v>
      </c>
      <c r="BJ24">
        <v>44.2</v>
      </c>
      <c r="BK24">
        <v>27.2</v>
      </c>
      <c r="BL24">
        <v>12.5</v>
      </c>
      <c r="BM24">
        <v>4.3</v>
      </c>
      <c r="BN24">
        <v>1.8</v>
      </c>
      <c r="BO24">
        <v>1.2</v>
      </c>
      <c r="BQ24" s="15">
        <f t="shared" si="16"/>
        <v>0.16603773584905662</v>
      </c>
      <c r="BT24">
        <v>138</v>
      </c>
      <c r="BU24">
        <f t="shared" si="17"/>
        <v>142</v>
      </c>
      <c r="BW24" t="str">
        <f ca="1" t="shared" si="18"/>
        <v>Irish                                                       </v>
      </c>
      <c r="BX24" t="str">
        <f ca="1" t="shared" si="19"/>
        <v>Male &amp; Female</v>
      </c>
      <c r="BY24">
        <f ca="1" t="shared" si="19"/>
        <v>304</v>
      </c>
      <c r="BZ24">
        <f ca="1" t="shared" si="19"/>
        <v>0</v>
      </c>
      <c r="CA24">
        <f ca="1" t="shared" si="19"/>
        <v>10.2</v>
      </c>
      <c r="CB24">
        <f ca="1" t="shared" si="19"/>
        <v>41.400000000000006</v>
      </c>
      <c r="CC24">
        <f ca="1" t="shared" si="19"/>
        <v>33.300000000000004</v>
      </c>
      <c r="CD24">
        <f ca="1" t="shared" si="19"/>
        <v>9.5</v>
      </c>
      <c r="CE24">
        <f ca="1" t="shared" si="19"/>
        <v>4.299999999999997</v>
      </c>
      <c r="CF24">
        <f ca="1" t="shared" si="19"/>
        <v>0.5999999999999943</v>
      </c>
      <c r="CG24">
        <f ca="1" t="shared" si="19"/>
        <v>0.7000000000000028</v>
      </c>
      <c r="CI24" s="15">
        <f t="shared" si="20"/>
        <v>0.19767441860465113</v>
      </c>
    </row>
    <row r="25" spans="2:87" ht="13.5">
      <c r="B25" s="94" t="s">
        <v>121</v>
      </c>
      <c r="C25" s="2">
        <v>3.8</v>
      </c>
      <c r="D25" s="2">
        <v>11</v>
      </c>
      <c r="E25" s="2">
        <f t="shared" si="4"/>
        <v>14.8</v>
      </c>
      <c r="F25" s="15">
        <f t="shared" si="5"/>
        <v>0.25675675675675674</v>
      </c>
      <c r="G25" s="91"/>
      <c r="H25" s="91" t="s">
        <v>35</v>
      </c>
      <c r="I25" s="93">
        <v>7.9</v>
      </c>
      <c r="J25" s="87">
        <v>20.7</v>
      </c>
      <c r="K25" s="93">
        <v>28.6</v>
      </c>
      <c r="L25" s="92">
        <v>0.2762237762237762</v>
      </c>
      <c r="N25" t="s">
        <v>123</v>
      </c>
      <c r="O25" s="2">
        <v>8.8</v>
      </c>
      <c r="P25" s="2">
        <v>23.2</v>
      </c>
      <c r="Q25" s="2">
        <f t="shared" si="6"/>
        <v>32</v>
      </c>
      <c r="R25" s="15">
        <f t="shared" si="7"/>
        <v>0.275</v>
      </c>
      <c r="T25" t="s">
        <v>35</v>
      </c>
      <c r="U25" s="2">
        <v>8.8</v>
      </c>
      <c r="V25" s="2">
        <v>19.5</v>
      </c>
      <c r="W25" s="2">
        <v>28.3</v>
      </c>
      <c r="X25" s="15">
        <v>0.3109540636042403</v>
      </c>
      <c r="Z25" t="s">
        <v>49</v>
      </c>
      <c r="AA25" s="2">
        <v>5.5</v>
      </c>
      <c r="AB25" s="2">
        <v>14.8</v>
      </c>
      <c r="AC25" s="7">
        <f t="shared" si="8"/>
        <v>20.3</v>
      </c>
      <c r="AD25" s="15">
        <f t="shared" si="9"/>
        <v>0.270935960591133</v>
      </c>
      <c r="AF25" t="s">
        <v>35</v>
      </c>
      <c r="AG25" s="2">
        <v>8</v>
      </c>
      <c r="AH25" s="2">
        <v>20.5</v>
      </c>
      <c r="AI25" s="7">
        <f t="shared" si="2"/>
        <v>28.5</v>
      </c>
      <c r="AK25" t="s">
        <v>50</v>
      </c>
      <c r="AL25" s="36">
        <v>17.8</v>
      </c>
      <c r="AM25" s="2">
        <f t="shared" si="21"/>
        <v>26.900000000000002</v>
      </c>
      <c r="AN25" s="36">
        <v>44.7</v>
      </c>
      <c r="AO25" s="15">
        <f t="shared" si="22"/>
        <v>0.3982102908277405</v>
      </c>
      <c r="AP25" t="s">
        <v>50</v>
      </c>
      <c r="AQ25" s="36">
        <v>17.2</v>
      </c>
      <c r="AR25" s="36">
        <v>27.6</v>
      </c>
      <c r="AS25" s="37">
        <f t="shared" si="10"/>
        <v>44.8</v>
      </c>
      <c r="AT25" s="15">
        <f t="shared" si="23"/>
        <v>0.38392857142857145</v>
      </c>
      <c r="AV25" s="2">
        <f t="shared" si="11"/>
        <v>0.6000000000000014</v>
      </c>
      <c r="AW25" s="2">
        <f t="shared" si="12"/>
        <v>-0.6999999999999993</v>
      </c>
      <c r="AX25" s="2">
        <f t="shared" si="13"/>
        <v>-0.09999999999999432</v>
      </c>
      <c r="AY25" s="15">
        <f t="shared" si="14"/>
        <v>0.014281719399169057</v>
      </c>
      <c r="BB25">
        <v>145</v>
      </c>
      <c r="BC25">
        <f t="shared" si="15"/>
        <v>149</v>
      </c>
      <c r="BE25" t="s">
        <v>115</v>
      </c>
      <c r="BF25" t="s">
        <v>34</v>
      </c>
      <c r="BG25">
        <v>14379</v>
      </c>
      <c r="BH25">
        <v>1.7</v>
      </c>
      <c r="BI25">
        <v>4.7</v>
      </c>
      <c r="BJ25">
        <v>13.7</v>
      </c>
      <c r="BK25">
        <v>23.6</v>
      </c>
      <c r="BL25">
        <v>25.1</v>
      </c>
      <c r="BM25">
        <v>19.5</v>
      </c>
      <c r="BN25">
        <v>9.800000000000011</v>
      </c>
      <c r="BO25">
        <v>3.5999999999999943</v>
      </c>
      <c r="BQ25" s="15">
        <f t="shared" si="16"/>
        <v>0.2554347826086957</v>
      </c>
      <c r="BT25">
        <v>145</v>
      </c>
      <c r="BU25">
        <f t="shared" si="17"/>
        <v>149</v>
      </c>
      <c r="BW25" t="str">
        <f ca="1" t="shared" si="18"/>
        <v>Law                                                         </v>
      </c>
      <c r="BX25" t="str">
        <f ca="1" t="shared" si="19"/>
        <v>Male &amp; Female</v>
      </c>
      <c r="BY25">
        <f ca="1" t="shared" si="19"/>
        <v>13154</v>
      </c>
      <c r="BZ25">
        <f ca="1" t="shared" si="19"/>
        <v>1.5</v>
      </c>
      <c r="CA25">
        <f ca="1" t="shared" si="19"/>
        <v>5.1</v>
      </c>
      <c r="CB25">
        <f ca="1" t="shared" si="19"/>
        <v>12.799999999999999</v>
      </c>
      <c r="CC25">
        <f ca="1" t="shared" si="19"/>
        <v>24.300000000000004</v>
      </c>
      <c r="CD25">
        <f ca="1" t="shared" si="19"/>
        <v>25.799999999999997</v>
      </c>
      <c r="CE25">
        <f ca="1" t="shared" si="19"/>
        <v>18.900000000000006</v>
      </c>
      <c r="CF25">
        <f ca="1" t="shared" si="19"/>
        <v>9.599999999999994</v>
      </c>
      <c r="CG25">
        <f ca="1" t="shared" si="19"/>
        <v>3.5</v>
      </c>
      <c r="CI25" s="15">
        <f t="shared" si="20"/>
        <v>0.2849162011173184</v>
      </c>
    </row>
    <row r="26" spans="2:87" ht="13.5">
      <c r="B26" s="94" t="s">
        <v>112</v>
      </c>
      <c r="C26" s="87">
        <v>6.9</v>
      </c>
      <c r="D26" s="87">
        <v>19.6</v>
      </c>
      <c r="E26" s="2">
        <f t="shared" si="4"/>
        <v>26.5</v>
      </c>
      <c r="F26" s="15">
        <f t="shared" si="5"/>
        <v>0.26037735849056604</v>
      </c>
      <c r="G26" s="91"/>
      <c r="H26" s="91" t="s">
        <v>110</v>
      </c>
      <c r="I26" s="87">
        <v>6.3</v>
      </c>
      <c r="J26" s="87">
        <v>22.8</v>
      </c>
      <c r="K26" s="87">
        <v>29.1</v>
      </c>
      <c r="L26" s="92">
        <v>0.21649484536082472</v>
      </c>
      <c r="N26" t="s">
        <v>103</v>
      </c>
      <c r="O26" s="2">
        <v>10.8</v>
      </c>
      <c r="P26" s="2">
        <v>28.2</v>
      </c>
      <c r="Q26" s="2">
        <f t="shared" si="6"/>
        <v>39</v>
      </c>
      <c r="R26" s="15">
        <f t="shared" si="7"/>
        <v>0.27692307692307694</v>
      </c>
      <c r="T26" t="s">
        <v>110</v>
      </c>
      <c r="U26" s="2">
        <v>7.1</v>
      </c>
      <c r="V26" s="2">
        <v>23</v>
      </c>
      <c r="W26" s="2">
        <v>30.1</v>
      </c>
      <c r="X26" s="15">
        <v>0.23588039867109634</v>
      </c>
      <c r="Z26" t="s">
        <v>75</v>
      </c>
      <c r="AA26" s="2">
        <v>3.6</v>
      </c>
      <c r="AB26" s="2">
        <v>9.6</v>
      </c>
      <c r="AC26" s="7">
        <f t="shared" si="8"/>
        <v>13.2</v>
      </c>
      <c r="AD26" s="15">
        <f t="shared" si="9"/>
        <v>0.27272727272727276</v>
      </c>
      <c r="AF26" t="s">
        <v>46</v>
      </c>
      <c r="AG26" s="2">
        <v>6.8</v>
      </c>
      <c r="AH26" s="2">
        <v>23.4</v>
      </c>
      <c r="AI26" s="7">
        <f t="shared" si="2"/>
        <v>30.2</v>
      </c>
      <c r="AK26" t="s">
        <v>82</v>
      </c>
      <c r="AL26" s="2">
        <v>27.5</v>
      </c>
      <c r="AM26" s="2">
        <f t="shared" si="21"/>
        <v>30.200000000000003</v>
      </c>
      <c r="AN26" s="2">
        <v>57.7</v>
      </c>
      <c r="AO26" s="15">
        <f t="shared" si="22"/>
        <v>0.47660311958405543</v>
      </c>
      <c r="AP26" t="s">
        <v>82</v>
      </c>
      <c r="AQ26" s="2">
        <v>29.9</v>
      </c>
      <c r="AR26" s="2">
        <v>28.9</v>
      </c>
      <c r="AS26" s="7">
        <f t="shared" si="10"/>
        <v>58.8</v>
      </c>
      <c r="AT26" s="15">
        <f t="shared" si="23"/>
        <v>0.5085034013605442</v>
      </c>
      <c r="AV26" s="2">
        <f t="shared" si="11"/>
        <v>-2.3999999999999986</v>
      </c>
      <c r="AW26" s="2">
        <f t="shared" si="12"/>
        <v>1.3000000000000043</v>
      </c>
      <c r="AX26" s="2">
        <f t="shared" si="13"/>
        <v>-1.0999999999999943</v>
      </c>
      <c r="AY26" s="15">
        <f t="shared" si="14"/>
        <v>-0.03190028177648874</v>
      </c>
      <c r="BB26">
        <v>152</v>
      </c>
      <c r="BC26">
        <f t="shared" si="15"/>
        <v>156</v>
      </c>
      <c r="BE26" t="s">
        <v>116</v>
      </c>
      <c r="BF26" t="s">
        <v>34</v>
      </c>
      <c r="BG26">
        <v>82995</v>
      </c>
      <c r="BH26">
        <v>9.6</v>
      </c>
      <c r="BI26">
        <v>17.8</v>
      </c>
      <c r="BJ26">
        <v>26.9</v>
      </c>
      <c r="BK26">
        <v>21.7</v>
      </c>
      <c r="BL26">
        <v>15.4</v>
      </c>
      <c r="BM26">
        <v>10.2</v>
      </c>
      <c r="BN26">
        <v>5.599999999999994</v>
      </c>
      <c r="BO26">
        <v>2.4000000000000057</v>
      </c>
      <c r="BQ26" s="15">
        <f t="shared" si="16"/>
        <v>0.3982102908277405</v>
      </c>
      <c r="BT26">
        <v>152</v>
      </c>
      <c r="BU26">
        <f t="shared" si="17"/>
        <v>156</v>
      </c>
      <c r="BW26" t="str">
        <f ca="1" t="shared" si="18"/>
        <v>Mathematics                                                 </v>
      </c>
      <c r="BX26" t="str">
        <f ca="1" t="shared" si="19"/>
        <v>Male &amp; Female</v>
      </c>
      <c r="BY26">
        <f ca="1" t="shared" si="19"/>
        <v>85714</v>
      </c>
      <c r="BZ26">
        <f ca="1" t="shared" si="19"/>
        <v>9.9</v>
      </c>
      <c r="CA26">
        <f ca="1" t="shared" si="19"/>
        <v>17.4</v>
      </c>
      <c r="CB26">
        <f ca="1" t="shared" si="19"/>
        <v>26.5</v>
      </c>
      <c r="CC26">
        <f ca="1" t="shared" si="19"/>
        <v>22.000000000000007</v>
      </c>
      <c r="CD26">
        <f ca="1" t="shared" si="19"/>
        <v>15.699999999999989</v>
      </c>
      <c r="CE26">
        <f ca="1" t="shared" si="19"/>
        <v>10.5</v>
      </c>
      <c r="CF26">
        <f ca="1" t="shared" si="19"/>
        <v>5.6000000000000085</v>
      </c>
      <c r="CG26">
        <f ca="1" t="shared" si="19"/>
        <v>2.299999999999997</v>
      </c>
      <c r="CI26" s="15">
        <f t="shared" si="20"/>
        <v>0.39635535307517084</v>
      </c>
    </row>
    <row r="27" spans="2:87" ht="13.5">
      <c r="B27" s="94" t="s">
        <v>35</v>
      </c>
      <c r="C27" s="2">
        <v>7.9</v>
      </c>
      <c r="D27" s="2">
        <v>20.7</v>
      </c>
      <c r="E27" s="2">
        <f t="shared" si="4"/>
        <v>28.6</v>
      </c>
      <c r="F27" s="15">
        <f t="shared" si="5"/>
        <v>0.2762237762237762</v>
      </c>
      <c r="G27" s="91"/>
      <c r="H27" t="s">
        <v>123</v>
      </c>
      <c r="I27" s="2">
        <v>7</v>
      </c>
      <c r="J27" s="2">
        <v>23.1</v>
      </c>
      <c r="K27" s="2">
        <v>30.1</v>
      </c>
      <c r="L27" s="15">
        <v>0.23255813953488372</v>
      </c>
      <c r="N27" t="s">
        <v>120</v>
      </c>
      <c r="O27" s="2">
        <v>4.7</v>
      </c>
      <c r="P27" s="2">
        <v>12.1</v>
      </c>
      <c r="Q27" s="2">
        <f t="shared" si="6"/>
        <v>16.8</v>
      </c>
      <c r="R27" s="15">
        <f t="shared" si="7"/>
        <v>0.27976190476190477</v>
      </c>
      <c r="T27" t="s">
        <v>100</v>
      </c>
      <c r="U27" s="2">
        <v>14.2</v>
      </c>
      <c r="V27" s="2">
        <v>17</v>
      </c>
      <c r="W27" s="2">
        <v>31.2</v>
      </c>
      <c r="X27" s="15">
        <v>0.4551282051282051</v>
      </c>
      <c r="Z27" t="s">
        <v>57</v>
      </c>
      <c r="AA27" s="2">
        <v>5.2</v>
      </c>
      <c r="AB27" s="2">
        <v>13.5</v>
      </c>
      <c r="AC27" s="7">
        <f t="shared" si="8"/>
        <v>18.7</v>
      </c>
      <c r="AD27" s="15">
        <f t="shared" si="9"/>
        <v>0.27807486631016043</v>
      </c>
      <c r="AF27" t="s">
        <v>77</v>
      </c>
      <c r="AG27" s="2">
        <v>9.5</v>
      </c>
      <c r="AH27" s="2">
        <v>20.8</v>
      </c>
      <c r="AI27" s="7">
        <f t="shared" si="2"/>
        <v>30.3</v>
      </c>
      <c r="AK27" t="s">
        <v>67</v>
      </c>
      <c r="AL27" s="2">
        <v>1.6</v>
      </c>
      <c r="AM27" s="2">
        <f t="shared" si="21"/>
        <v>10.200000000000001</v>
      </c>
      <c r="AN27" s="2">
        <v>11.8</v>
      </c>
      <c r="AO27" s="15">
        <f t="shared" si="22"/>
        <v>0.13559322033898305</v>
      </c>
      <c r="AP27" t="s">
        <v>67</v>
      </c>
      <c r="AQ27" s="2">
        <v>1.8</v>
      </c>
      <c r="AR27" s="2">
        <v>10.7</v>
      </c>
      <c r="AS27" s="7">
        <f t="shared" si="10"/>
        <v>12.5</v>
      </c>
      <c r="AT27" s="15">
        <f t="shared" si="23"/>
        <v>0.14400000000000002</v>
      </c>
      <c r="AV27" s="2">
        <f t="shared" si="11"/>
        <v>-0.19999999999999996</v>
      </c>
      <c r="AW27" s="2">
        <f t="shared" si="12"/>
        <v>-0.4999999999999982</v>
      </c>
      <c r="AX27" s="2">
        <f t="shared" si="13"/>
        <v>-0.6999999999999993</v>
      </c>
      <c r="AY27" s="15">
        <f t="shared" si="14"/>
        <v>-0.008406779661016966</v>
      </c>
      <c r="BB27">
        <v>159</v>
      </c>
      <c r="BC27">
        <f t="shared" si="15"/>
        <v>163</v>
      </c>
      <c r="BE27" t="s">
        <v>117</v>
      </c>
      <c r="BF27" t="s">
        <v>34</v>
      </c>
      <c r="BG27">
        <v>12287</v>
      </c>
      <c r="BH27">
        <v>1.4</v>
      </c>
      <c r="BI27">
        <v>27.5</v>
      </c>
      <c r="BJ27">
        <v>30.2</v>
      </c>
      <c r="BK27">
        <v>21.3</v>
      </c>
      <c r="BL27">
        <v>10.5</v>
      </c>
      <c r="BM27">
        <v>5.8</v>
      </c>
      <c r="BN27">
        <v>3</v>
      </c>
      <c r="BO27">
        <v>1.7</v>
      </c>
      <c r="BQ27" s="15">
        <f t="shared" si="16"/>
        <v>0.47660311958405543</v>
      </c>
      <c r="BT27">
        <v>159</v>
      </c>
      <c r="BU27">
        <f t="shared" si="17"/>
        <v>163</v>
      </c>
      <c r="BW27" t="str">
        <f ca="1" t="shared" si="18"/>
        <v>Mathematics (Further)                                       </v>
      </c>
      <c r="BX27" t="str">
        <f ca="1" t="shared" si="19"/>
        <v>Male &amp; Female</v>
      </c>
      <c r="BY27">
        <f ca="1" t="shared" si="19"/>
        <v>13223</v>
      </c>
      <c r="BZ27">
        <f ca="1" t="shared" si="19"/>
        <v>1.5</v>
      </c>
      <c r="CA27">
        <f ca="1" t="shared" si="19"/>
        <v>28.6</v>
      </c>
      <c r="CB27">
        <f ca="1" t="shared" si="19"/>
        <v>28.799999999999997</v>
      </c>
      <c r="CC27">
        <f ca="1" t="shared" si="19"/>
        <v>21.000000000000007</v>
      </c>
      <c r="CD27">
        <f ca="1" t="shared" si="19"/>
        <v>11</v>
      </c>
      <c r="CE27">
        <f ca="1" t="shared" si="19"/>
        <v>6.099999999999994</v>
      </c>
      <c r="CF27">
        <f ca="1" t="shared" si="19"/>
        <v>2.799999999999997</v>
      </c>
      <c r="CG27">
        <f ca="1" t="shared" si="19"/>
        <v>1.7000000000000028</v>
      </c>
      <c r="CI27" s="15">
        <f t="shared" si="20"/>
        <v>0.49825783972125437</v>
      </c>
    </row>
    <row r="28" spans="2:87" ht="13.5">
      <c r="B28" s="94" t="s">
        <v>104</v>
      </c>
      <c r="C28" s="2">
        <v>4.9</v>
      </c>
      <c r="D28" s="2">
        <v>12.5</v>
      </c>
      <c r="E28" s="2">
        <f t="shared" si="4"/>
        <v>17.4</v>
      </c>
      <c r="F28" s="15">
        <f t="shared" si="5"/>
        <v>0.2816091954022989</v>
      </c>
      <c r="G28" s="91"/>
      <c r="H28" t="s">
        <v>100</v>
      </c>
      <c r="I28" s="2">
        <v>13.1</v>
      </c>
      <c r="J28" s="2">
        <v>17.1</v>
      </c>
      <c r="K28" s="2">
        <v>30.2</v>
      </c>
      <c r="L28" s="15">
        <v>0.43377483443708603</v>
      </c>
      <c r="N28" t="s">
        <v>39</v>
      </c>
      <c r="O28" s="2">
        <v>5.5</v>
      </c>
      <c r="P28" s="2">
        <v>13.8</v>
      </c>
      <c r="Q28" s="2">
        <f t="shared" si="6"/>
        <v>19.3</v>
      </c>
      <c r="R28" s="15">
        <f t="shared" si="7"/>
        <v>0.2849740932642487</v>
      </c>
      <c r="T28" t="s">
        <v>123</v>
      </c>
      <c r="U28" s="2">
        <v>8.8</v>
      </c>
      <c r="V28" s="2">
        <v>23.2</v>
      </c>
      <c r="W28" s="2">
        <v>32</v>
      </c>
      <c r="X28" s="15">
        <v>0.275</v>
      </c>
      <c r="Z28" t="s">
        <v>35</v>
      </c>
      <c r="AA28" s="2">
        <v>8</v>
      </c>
      <c r="AB28" s="2">
        <v>20.5</v>
      </c>
      <c r="AC28" s="7">
        <f t="shared" si="8"/>
        <v>28.5</v>
      </c>
      <c r="AD28" s="15">
        <f t="shared" si="9"/>
        <v>0.2807017543859649</v>
      </c>
      <c r="AF28" t="s">
        <v>81</v>
      </c>
      <c r="AG28" s="2">
        <v>13.3</v>
      </c>
      <c r="AH28" s="2">
        <v>18.4</v>
      </c>
      <c r="AI28" s="7">
        <f t="shared" si="2"/>
        <v>31.7</v>
      </c>
      <c r="AK28" t="s">
        <v>53</v>
      </c>
      <c r="AL28" s="2">
        <v>4.2</v>
      </c>
      <c r="AM28" s="2">
        <f t="shared" si="21"/>
        <v>14.8</v>
      </c>
      <c r="AN28" s="2">
        <v>19</v>
      </c>
      <c r="AO28" s="15">
        <f t="shared" si="22"/>
        <v>0.2210526315789474</v>
      </c>
      <c r="AP28" t="s">
        <v>53</v>
      </c>
      <c r="AQ28" s="2">
        <v>4</v>
      </c>
      <c r="AR28" s="2">
        <v>15.1</v>
      </c>
      <c r="AS28" s="7">
        <f t="shared" si="10"/>
        <v>19.1</v>
      </c>
      <c r="AT28" s="15">
        <f t="shared" si="23"/>
        <v>0.20942408376963348</v>
      </c>
      <c r="AV28" s="2">
        <f t="shared" si="11"/>
        <v>0.20000000000000018</v>
      </c>
      <c r="AW28" s="2">
        <f t="shared" si="12"/>
        <v>-0.29999999999999893</v>
      </c>
      <c r="AX28" s="2">
        <f t="shared" si="13"/>
        <v>-0.10000000000000142</v>
      </c>
      <c r="AY28" s="15">
        <f t="shared" si="14"/>
        <v>0.01162854780931391</v>
      </c>
      <c r="BB28">
        <v>166</v>
      </c>
      <c r="BC28">
        <f t="shared" si="15"/>
        <v>170</v>
      </c>
      <c r="BE28" t="s">
        <v>118</v>
      </c>
      <c r="BF28" t="s">
        <v>34</v>
      </c>
      <c r="BG28">
        <v>33855</v>
      </c>
      <c r="BH28">
        <v>3.9</v>
      </c>
      <c r="BI28">
        <v>1.6</v>
      </c>
      <c r="BJ28">
        <v>10.2</v>
      </c>
      <c r="BK28">
        <v>31</v>
      </c>
      <c r="BL28">
        <v>35.9</v>
      </c>
      <c r="BM28">
        <v>16.6</v>
      </c>
      <c r="BN28">
        <v>3.8</v>
      </c>
      <c r="BO28">
        <v>0.9000000000000057</v>
      </c>
      <c r="BQ28" s="15">
        <f t="shared" si="16"/>
        <v>0.13559322033898308</v>
      </c>
      <c r="BT28">
        <v>166</v>
      </c>
      <c r="BU28">
        <f t="shared" si="17"/>
        <v>170</v>
      </c>
      <c r="BW28" t="str">
        <f ca="1" t="shared" si="18"/>
        <v>Media / Film / TV Studies (1)                          </v>
      </c>
      <c r="BX28" t="str">
        <f ca="1" t="shared" si="19"/>
        <v>Male &amp; Female</v>
      </c>
      <c r="BY28">
        <f ca="1" t="shared" si="19"/>
        <v>32111</v>
      </c>
      <c r="BZ28">
        <f ca="1" t="shared" si="19"/>
        <v>3.7</v>
      </c>
      <c r="CA28">
        <f ca="1" t="shared" si="19"/>
        <v>1.6</v>
      </c>
      <c r="CB28">
        <f ca="1" t="shared" si="19"/>
        <v>9.4</v>
      </c>
      <c r="CC28">
        <f ca="1" t="shared" si="19"/>
        <v>30.299999999999997</v>
      </c>
      <c r="CD28">
        <f ca="1" t="shared" si="19"/>
        <v>36.900000000000006</v>
      </c>
      <c r="CE28">
        <f ca="1" t="shared" si="19"/>
        <v>17.5</v>
      </c>
      <c r="CF28">
        <f ca="1" t="shared" si="19"/>
        <v>3.5999999999999943</v>
      </c>
      <c r="CG28">
        <f ca="1" t="shared" si="19"/>
        <v>0.7000000000000028</v>
      </c>
      <c r="CI28" s="15">
        <f t="shared" si="20"/>
        <v>0.14545454545454548</v>
      </c>
    </row>
    <row r="29" spans="2:87" ht="13.5">
      <c r="B29" s="94" t="s">
        <v>115</v>
      </c>
      <c r="C29" s="87">
        <v>5.1</v>
      </c>
      <c r="D29" s="87">
        <v>12.8</v>
      </c>
      <c r="E29" s="2">
        <f t="shared" si="4"/>
        <v>17.9</v>
      </c>
      <c r="F29" s="15">
        <f t="shared" si="5"/>
        <v>0.2849162011173184</v>
      </c>
      <c r="G29" s="91"/>
      <c r="H29" s="91" t="s">
        <v>122</v>
      </c>
      <c r="I29" s="87">
        <v>9.9</v>
      </c>
      <c r="J29" s="87">
        <v>22</v>
      </c>
      <c r="K29" s="87">
        <v>31.9</v>
      </c>
      <c r="L29" s="92">
        <v>0.3103448275862069</v>
      </c>
      <c r="N29" t="s">
        <v>121</v>
      </c>
      <c r="O29" s="36">
        <v>4.4</v>
      </c>
      <c r="P29" s="2">
        <v>10.8</v>
      </c>
      <c r="Q29" s="2">
        <f t="shared" si="6"/>
        <v>15.200000000000001</v>
      </c>
      <c r="R29" s="15">
        <f t="shared" si="7"/>
        <v>0.2894736842105263</v>
      </c>
      <c r="T29" t="s">
        <v>122</v>
      </c>
      <c r="U29" s="2">
        <v>10.4</v>
      </c>
      <c r="V29" s="2">
        <v>22.6</v>
      </c>
      <c r="W29" s="2">
        <v>33</v>
      </c>
      <c r="X29" s="15">
        <v>0.3151515151515152</v>
      </c>
      <c r="Z29" t="s">
        <v>44</v>
      </c>
      <c r="AA29" s="2">
        <v>5.6</v>
      </c>
      <c r="AB29" s="2">
        <v>13.8</v>
      </c>
      <c r="AC29" s="7">
        <f t="shared" si="8"/>
        <v>19.4</v>
      </c>
      <c r="AD29" s="15">
        <f t="shared" si="9"/>
        <v>0.288659793814433</v>
      </c>
      <c r="AF29" t="s">
        <v>14</v>
      </c>
      <c r="AG29" s="2">
        <v>10.3</v>
      </c>
      <c r="AH29" s="2">
        <v>22.6</v>
      </c>
      <c r="AI29" s="7">
        <f t="shared" si="2"/>
        <v>32.900000000000006</v>
      </c>
      <c r="AK29" t="s">
        <v>79</v>
      </c>
      <c r="AL29" s="2">
        <v>4.7</v>
      </c>
      <c r="AM29" s="2">
        <f t="shared" si="21"/>
        <v>12.100000000000001</v>
      </c>
      <c r="AN29" s="2">
        <v>16.8</v>
      </c>
      <c r="AO29" s="15">
        <f t="shared" si="22"/>
        <v>0.27976190476190477</v>
      </c>
      <c r="AP29" t="s">
        <v>79</v>
      </c>
      <c r="AQ29" s="2">
        <v>5.9</v>
      </c>
      <c r="AR29" s="2">
        <v>12</v>
      </c>
      <c r="AS29" s="7">
        <f t="shared" si="10"/>
        <v>17.9</v>
      </c>
      <c r="AT29" s="15">
        <f t="shared" si="23"/>
        <v>0.3296089385474861</v>
      </c>
      <c r="AV29" s="2">
        <f t="shared" si="11"/>
        <v>-1.2000000000000002</v>
      </c>
      <c r="AW29" s="2">
        <f t="shared" si="12"/>
        <v>0.10000000000000142</v>
      </c>
      <c r="AX29" s="2">
        <f t="shared" si="13"/>
        <v>-1.0999999999999979</v>
      </c>
      <c r="AY29" s="15">
        <f t="shared" si="14"/>
        <v>-0.04984703378558131</v>
      </c>
      <c r="BB29">
        <v>173</v>
      </c>
      <c r="BC29">
        <f t="shared" si="15"/>
        <v>177</v>
      </c>
      <c r="BE29" t="s">
        <v>119</v>
      </c>
      <c r="BF29" t="s">
        <v>34</v>
      </c>
      <c r="BG29">
        <v>10064</v>
      </c>
      <c r="BH29">
        <v>1.2</v>
      </c>
      <c r="BI29">
        <v>4.2</v>
      </c>
      <c r="BJ29">
        <v>14.8</v>
      </c>
      <c r="BK29">
        <v>24.9</v>
      </c>
      <c r="BL29">
        <v>26.3</v>
      </c>
      <c r="BM29">
        <v>19.6</v>
      </c>
      <c r="BN29">
        <v>8.3</v>
      </c>
      <c r="BO29">
        <v>1.9000000000000057</v>
      </c>
      <c r="BQ29" s="15">
        <f t="shared" si="16"/>
        <v>0.2210526315789474</v>
      </c>
      <c r="BT29">
        <v>173</v>
      </c>
      <c r="BU29">
        <f t="shared" si="17"/>
        <v>177</v>
      </c>
      <c r="BW29" t="str">
        <f ca="1" t="shared" si="18"/>
        <v>Music                                                       </v>
      </c>
      <c r="BX29" t="str">
        <f ca="1" t="shared" si="19"/>
        <v>Male &amp; Female</v>
      </c>
      <c r="BY29">
        <f ca="1" t="shared" si="19"/>
        <v>9495</v>
      </c>
      <c r="BZ29">
        <f ca="1" t="shared" si="19"/>
        <v>1.1</v>
      </c>
      <c r="CA29">
        <f ca="1" t="shared" si="19"/>
        <v>4.1</v>
      </c>
      <c r="CB29">
        <f ca="1" t="shared" si="19"/>
        <v>14.6</v>
      </c>
      <c r="CC29">
        <f ca="1" t="shared" si="19"/>
        <v>24.599999999999998</v>
      </c>
      <c r="CD29">
        <f ca="1" t="shared" si="19"/>
        <v>26.799999999999997</v>
      </c>
      <c r="CE29">
        <f ca="1" t="shared" si="19"/>
        <v>19.700000000000003</v>
      </c>
      <c r="CF29">
        <f ca="1" t="shared" si="19"/>
        <v>8.5</v>
      </c>
      <c r="CG29">
        <f ca="1" t="shared" si="19"/>
        <v>1.7000000000000028</v>
      </c>
      <c r="CI29" s="15">
        <f t="shared" si="20"/>
        <v>0.2192513368983957</v>
      </c>
    </row>
    <row r="30" spans="2:87" ht="13.5">
      <c r="B30" s="94" t="s">
        <v>103</v>
      </c>
      <c r="C30" s="87">
        <v>10.7</v>
      </c>
      <c r="D30" s="87">
        <v>26.4</v>
      </c>
      <c r="E30" s="2">
        <f t="shared" si="4"/>
        <v>37.099999999999994</v>
      </c>
      <c r="F30" s="15">
        <f t="shared" si="5"/>
        <v>0.28840970350404316</v>
      </c>
      <c r="G30" s="91"/>
      <c r="H30" s="91" t="s">
        <v>106</v>
      </c>
      <c r="I30" s="87">
        <v>7.8</v>
      </c>
      <c r="J30" s="87">
        <v>26.1</v>
      </c>
      <c r="K30" s="87">
        <v>33.9</v>
      </c>
      <c r="L30" s="92">
        <v>0.23008849557522124</v>
      </c>
      <c r="N30" t="s">
        <v>104</v>
      </c>
      <c r="O30" s="2">
        <v>5.3</v>
      </c>
      <c r="P30" s="2">
        <v>12.5</v>
      </c>
      <c r="Q30" s="2">
        <f t="shared" si="6"/>
        <v>17.8</v>
      </c>
      <c r="R30" s="15">
        <f t="shared" si="7"/>
        <v>0.29775280898876405</v>
      </c>
      <c r="T30" t="s">
        <v>37</v>
      </c>
      <c r="U30" s="2">
        <v>9.4</v>
      </c>
      <c r="V30" s="2">
        <v>24.9</v>
      </c>
      <c r="W30" s="2">
        <v>34.3</v>
      </c>
      <c r="X30" s="15">
        <v>0.2740524781341108</v>
      </c>
      <c r="Z30" t="s">
        <v>76</v>
      </c>
      <c r="AA30" s="2">
        <v>5.3</v>
      </c>
      <c r="AB30" s="2">
        <v>12.5</v>
      </c>
      <c r="AC30" s="7">
        <f t="shared" si="8"/>
        <v>17.8</v>
      </c>
      <c r="AD30" s="15">
        <f t="shared" si="9"/>
        <v>0.29775280898876405</v>
      </c>
      <c r="AF30" t="s">
        <v>72</v>
      </c>
      <c r="AG30" s="2">
        <v>8.7</v>
      </c>
      <c r="AH30" s="2">
        <v>25.1</v>
      </c>
      <c r="AI30" s="7">
        <f t="shared" si="2"/>
        <v>33.8</v>
      </c>
      <c r="AK30" t="s">
        <v>14</v>
      </c>
      <c r="AL30" s="2">
        <v>10.4</v>
      </c>
      <c r="AM30" s="2">
        <f t="shared" si="21"/>
        <v>22.6</v>
      </c>
      <c r="AN30" s="2">
        <v>33</v>
      </c>
      <c r="AO30" s="15">
        <f t="shared" si="22"/>
        <v>0.3151515151515152</v>
      </c>
      <c r="AP30" t="s">
        <v>14</v>
      </c>
      <c r="AQ30" s="2">
        <v>10.3</v>
      </c>
      <c r="AR30" s="2">
        <v>22.6</v>
      </c>
      <c r="AS30" s="7">
        <f t="shared" si="10"/>
        <v>32.900000000000006</v>
      </c>
      <c r="AT30" s="15">
        <f t="shared" si="23"/>
        <v>0.3130699088145896</v>
      </c>
      <c r="AV30" s="2">
        <f t="shared" si="11"/>
        <v>0.09999999999999964</v>
      </c>
      <c r="AW30" s="2">
        <f t="shared" si="12"/>
        <v>0</v>
      </c>
      <c r="AX30" s="2">
        <f t="shared" si="13"/>
        <v>0.09999999999999432</v>
      </c>
      <c r="AY30" s="15">
        <f t="shared" si="14"/>
        <v>0.0020816063369255566</v>
      </c>
      <c r="BB30">
        <v>180</v>
      </c>
      <c r="BC30">
        <f t="shared" si="15"/>
        <v>184</v>
      </c>
      <c r="BE30" t="s">
        <v>120</v>
      </c>
      <c r="BF30" t="s">
        <v>34</v>
      </c>
      <c r="BG30">
        <v>3575</v>
      </c>
      <c r="BH30">
        <v>0.4</v>
      </c>
      <c r="BI30">
        <v>4.7</v>
      </c>
      <c r="BJ30">
        <v>12.1</v>
      </c>
      <c r="BK30">
        <v>30.1</v>
      </c>
      <c r="BL30">
        <v>30.7</v>
      </c>
      <c r="BM30">
        <v>16.8</v>
      </c>
      <c r="BN30">
        <v>4.8999999999999915</v>
      </c>
      <c r="BO30">
        <v>0.7000000000000028</v>
      </c>
      <c r="BQ30" s="15">
        <f t="shared" si="16"/>
        <v>0.27976190476190477</v>
      </c>
      <c r="BT30">
        <v>180</v>
      </c>
      <c r="BU30">
        <f t="shared" si="17"/>
        <v>184</v>
      </c>
      <c r="BW30" t="str">
        <f ca="1" t="shared" si="18"/>
        <v>Performing / Expressive Arts                                </v>
      </c>
      <c r="BX30" t="str">
        <f ca="1" t="shared" si="19"/>
        <v>Male &amp; Female</v>
      </c>
      <c r="BY30">
        <f ca="1" t="shared" si="19"/>
        <v>3152</v>
      </c>
      <c r="BZ30">
        <f ca="1" t="shared" si="19"/>
        <v>0.4</v>
      </c>
      <c r="CA30">
        <f ca="1" t="shared" si="19"/>
        <v>3.9</v>
      </c>
      <c r="CB30">
        <f ca="1" t="shared" si="19"/>
        <v>13.9</v>
      </c>
      <c r="CC30">
        <f ca="1" t="shared" si="19"/>
        <v>30.3</v>
      </c>
      <c r="CD30">
        <f ca="1" t="shared" si="19"/>
        <v>30.6</v>
      </c>
      <c r="CE30">
        <f ca="1" t="shared" si="19"/>
        <v>15.899999999999991</v>
      </c>
      <c r="CF30">
        <f ca="1" t="shared" si="19"/>
        <v>4.700000000000003</v>
      </c>
      <c r="CG30">
        <f ca="1" t="shared" si="19"/>
        <v>0.7000000000000028</v>
      </c>
      <c r="CI30" s="15">
        <f t="shared" si="20"/>
        <v>0.2191011235955056</v>
      </c>
    </row>
    <row r="31" spans="2:87" ht="13.5">
      <c r="B31" s="94" t="s">
        <v>39</v>
      </c>
      <c r="C31" s="87">
        <v>5.4</v>
      </c>
      <c r="D31" s="87">
        <v>12.1</v>
      </c>
      <c r="E31" s="2">
        <f t="shared" si="4"/>
        <v>17.5</v>
      </c>
      <c r="F31" s="15">
        <f t="shared" si="5"/>
        <v>0.3085714285714286</v>
      </c>
      <c r="G31" s="91"/>
      <c r="H31" s="91" t="s">
        <v>37</v>
      </c>
      <c r="I31" s="87">
        <v>8.8</v>
      </c>
      <c r="J31" s="87">
        <v>25.6</v>
      </c>
      <c r="K31" s="87">
        <v>34.4</v>
      </c>
      <c r="L31" s="92">
        <v>0.25581395348837205</v>
      </c>
      <c r="N31" t="s">
        <v>35</v>
      </c>
      <c r="O31" s="2">
        <v>8.8</v>
      </c>
      <c r="P31" s="2">
        <v>19.5</v>
      </c>
      <c r="Q31" s="2">
        <f t="shared" si="6"/>
        <v>28.3</v>
      </c>
      <c r="R31" s="15">
        <f t="shared" si="7"/>
        <v>0.3109540636042403</v>
      </c>
      <c r="T31" t="s">
        <v>106</v>
      </c>
      <c r="U31" s="2">
        <v>8.6</v>
      </c>
      <c r="V31" s="2">
        <v>26.6</v>
      </c>
      <c r="W31" s="2">
        <v>35.2</v>
      </c>
      <c r="X31" s="15">
        <v>0.2443181818181818</v>
      </c>
      <c r="Z31" t="s">
        <v>14</v>
      </c>
      <c r="AA31" s="2">
        <v>10.3</v>
      </c>
      <c r="AB31" s="2">
        <v>22.6</v>
      </c>
      <c r="AC31" s="7">
        <f t="shared" si="8"/>
        <v>32.900000000000006</v>
      </c>
      <c r="AD31" s="15">
        <f t="shared" si="9"/>
        <v>0.3130699088145896</v>
      </c>
      <c r="AF31" t="s">
        <v>37</v>
      </c>
      <c r="AG31" s="2">
        <v>9.2</v>
      </c>
      <c r="AH31" s="2">
        <v>25.4</v>
      </c>
      <c r="AI31" s="7">
        <f t="shared" si="2"/>
        <v>34.599999999999994</v>
      </c>
      <c r="AK31" t="s">
        <v>72</v>
      </c>
      <c r="AL31" s="2">
        <v>8.8</v>
      </c>
      <c r="AM31" s="2">
        <f t="shared" si="21"/>
        <v>23.2</v>
      </c>
      <c r="AN31" s="2">
        <v>32</v>
      </c>
      <c r="AO31" s="15">
        <f t="shared" si="22"/>
        <v>0.275</v>
      </c>
      <c r="AP31" t="s">
        <v>72</v>
      </c>
      <c r="AQ31" s="2">
        <v>8.7</v>
      </c>
      <c r="AR31" s="2">
        <v>25.1</v>
      </c>
      <c r="AS31" s="7">
        <f t="shared" si="10"/>
        <v>33.8</v>
      </c>
      <c r="AT31" s="15">
        <f t="shared" si="23"/>
        <v>0.257396449704142</v>
      </c>
      <c r="AV31" s="2">
        <f t="shared" si="11"/>
        <v>0.10000000000000142</v>
      </c>
      <c r="AW31" s="2">
        <f t="shared" si="12"/>
        <v>-1.9000000000000021</v>
      </c>
      <c r="AX31" s="2">
        <f t="shared" si="13"/>
        <v>-1.7999999999999972</v>
      </c>
      <c r="AY31" s="15">
        <f t="shared" si="14"/>
        <v>0.017603550295858028</v>
      </c>
      <c r="BB31">
        <v>187</v>
      </c>
      <c r="BC31">
        <f t="shared" si="15"/>
        <v>191</v>
      </c>
      <c r="BE31" t="s">
        <v>121</v>
      </c>
      <c r="BF31" t="s">
        <v>34</v>
      </c>
      <c r="BG31">
        <v>19344</v>
      </c>
      <c r="BH31">
        <v>2.2</v>
      </c>
      <c r="BI31">
        <v>4.4</v>
      </c>
      <c r="BJ31">
        <v>10.8</v>
      </c>
      <c r="BK31">
        <v>21.3</v>
      </c>
      <c r="BL31">
        <v>25.6</v>
      </c>
      <c r="BM31">
        <v>22.1</v>
      </c>
      <c r="BN31">
        <v>12.7</v>
      </c>
      <c r="BO31">
        <v>3.0999999999999943</v>
      </c>
      <c r="BQ31" s="15">
        <f t="shared" si="16"/>
        <v>0.2894736842105263</v>
      </c>
      <c r="BT31">
        <v>187</v>
      </c>
      <c r="BU31">
        <f t="shared" si="17"/>
        <v>191</v>
      </c>
      <c r="BW31" t="str">
        <f ca="1" t="shared" si="18"/>
        <v>Physical Education                                          </v>
      </c>
      <c r="BX31" t="str">
        <f ca="1" t="shared" si="19"/>
        <v>Male &amp; Female</v>
      </c>
      <c r="BY31">
        <f ca="1" t="shared" si="19"/>
        <v>16896</v>
      </c>
      <c r="BZ31">
        <f ca="1" t="shared" si="19"/>
        <v>2</v>
      </c>
      <c r="CA31">
        <f ca="1" t="shared" si="19"/>
        <v>3.8</v>
      </c>
      <c r="CB31">
        <f ca="1" t="shared" si="19"/>
        <v>11</v>
      </c>
      <c r="CC31">
        <f ca="1" t="shared" si="19"/>
        <v>22.7</v>
      </c>
      <c r="CD31">
        <f ca="1" t="shared" si="19"/>
        <v>26.299999999999997</v>
      </c>
      <c r="CE31">
        <f ca="1" t="shared" si="19"/>
        <v>21.5</v>
      </c>
      <c r="CF31">
        <f ca="1" t="shared" si="19"/>
        <v>11.799999999999997</v>
      </c>
      <c r="CG31">
        <f ca="1" t="shared" si="19"/>
        <v>2.9000000000000057</v>
      </c>
      <c r="CI31" s="15">
        <f t="shared" si="20"/>
        <v>0.25675675675675674</v>
      </c>
    </row>
    <row r="32" spans="2:87" ht="13.5">
      <c r="B32" s="94" t="s">
        <v>122</v>
      </c>
      <c r="C32" s="87">
        <v>9.9</v>
      </c>
      <c r="D32" s="87">
        <v>22</v>
      </c>
      <c r="E32" s="2">
        <f t="shared" si="4"/>
        <v>31.9</v>
      </c>
      <c r="F32" s="15">
        <f t="shared" si="5"/>
        <v>0.3103448275862069</v>
      </c>
      <c r="G32" s="91"/>
      <c r="H32" t="s">
        <v>12</v>
      </c>
      <c r="I32" s="2">
        <v>6.8</v>
      </c>
      <c r="J32" s="2">
        <v>29.7</v>
      </c>
      <c r="K32" s="2">
        <v>36.5</v>
      </c>
      <c r="L32" s="15">
        <v>0.18630136986301368</v>
      </c>
      <c r="N32" t="s">
        <v>109</v>
      </c>
      <c r="O32" s="2">
        <v>4</v>
      </c>
      <c r="P32" s="2">
        <v>8.8</v>
      </c>
      <c r="Q32" s="2">
        <f t="shared" si="6"/>
        <v>12.8</v>
      </c>
      <c r="R32" s="15">
        <f t="shared" si="7"/>
        <v>0.3125</v>
      </c>
      <c r="T32" t="s">
        <v>12</v>
      </c>
      <c r="U32" s="2">
        <v>8.3</v>
      </c>
      <c r="V32" s="2">
        <v>29.5</v>
      </c>
      <c r="W32" s="2">
        <v>37.8</v>
      </c>
      <c r="X32" s="15">
        <v>0.21957671957671962</v>
      </c>
      <c r="Z32" t="s">
        <v>77</v>
      </c>
      <c r="AA32" s="2">
        <v>9.5</v>
      </c>
      <c r="AB32" s="2">
        <v>20.8</v>
      </c>
      <c r="AC32" s="7">
        <f t="shared" si="8"/>
        <v>30.3</v>
      </c>
      <c r="AD32" s="15">
        <f t="shared" si="9"/>
        <v>0.31353135313531355</v>
      </c>
      <c r="AF32" t="s">
        <v>42</v>
      </c>
      <c r="AG32" s="2">
        <v>8.8</v>
      </c>
      <c r="AH32" s="2">
        <v>27.9</v>
      </c>
      <c r="AI32" s="7">
        <f t="shared" si="2"/>
        <v>36.7</v>
      </c>
      <c r="AK32" t="s">
        <v>57</v>
      </c>
      <c r="AL32" s="2">
        <v>4.3</v>
      </c>
      <c r="AM32" s="2">
        <f t="shared" si="21"/>
        <v>13.899999999999999</v>
      </c>
      <c r="AN32" s="2">
        <v>18.2</v>
      </c>
      <c r="AO32" s="15">
        <f t="shared" si="22"/>
        <v>0.23626373626373626</v>
      </c>
      <c r="AP32" t="s">
        <v>57</v>
      </c>
      <c r="AQ32" s="2">
        <v>5.2</v>
      </c>
      <c r="AR32" s="2">
        <v>13.5</v>
      </c>
      <c r="AS32" s="7">
        <f t="shared" si="10"/>
        <v>18.7</v>
      </c>
      <c r="AT32" s="15">
        <f t="shared" si="23"/>
        <v>0.27807486631016043</v>
      </c>
      <c r="AV32" s="2">
        <f t="shared" si="11"/>
        <v>-0.9000000000000004</v>
      </c>
      <c r="AW32" s="2">
        <f t="shared" si="12"/>
        <v>0.3999999999999986</v>
      </c>
      <c r="AX32" s="2">
        <f t="shared" si="13"/>
        <v>-0.5</v>
      </c>
      <c r="AY32" s="15">
        <f t="shared" si="14"/>
        <v>-0.04181113004642417</v>
      </c>
      <c r="BB32">
        <v>194</v>
      </c>
      <c r="BC32">
        <f t="shared" si="15"/>
        <v>198</v>
      </c>
      <c r="BE32" t="s">
        <v>122</v>
      </c>
      <c r="BF32" t="s">
        <v>34</v>
      </c>
      <c r="BG32">
        <v>32860</v>
      </c>
      <c r="BH32">
        <v>3.8</v>
      </c>
      <c r="BI32">
        <v>10.4</v>
      </c>
      <c r="BJ32">
        <v>22.6</v>
      </c>
      <c r="BK32">
        <v>22.2</v>
      </c>
      <c r="BL32">
        <v>18.3</v>
      </c>
      <c r="BM32">
        <v>14.5</v>
      </c>
      <c r="BN32">
        <v>8.7</v>
      </c>
      <c r="BO32">
        <v>3.3</v>
      </c>
      <c r="BQ32" s="15">
        <f t="shared" si="16"/>
        <v>0.3151515151515152</v>
      </c>
      <c r="BT32">
        <v>194</v>
      </c>
      <c r="BU32">
        <f t="shared" si="17"/>
        <v>198</v>
      </c>
      <c r="BW32" t="str">
        <f ca="1" t="shared" si="18"/>
        <v>Physics                                                     </v>
      </c>
      <c r="BX32" t="str">
        <f ca="1" t="shared" si="19"/>
        <v>Male &amp; Female</v>
      </c>
      <c r="BY32">
        <f ca="1" t="shared" si="19"/>
        <v>34509</v>
      </c>
      <c r="BZ32">
        <f ca="1" t="shared" si="19"/>
        <v>4</v>
      </c>
      <c r="CA32">
        <f ca="1" t="shared" si="19"/>
        <v>9.9</v>
      </c>
      <c r="CB32">
        <f ca="1" t="shared" si="19"/>
        <v>22</v>
      </c>
      <c r="CC32">
        <f ca="1" t="shared" si="19"/>
        <v>23.1</v>
      </c>
      <c r="CD32">
        <f ca="1" t="shared" si="19"/>
        <v>19</v>
      </c>
      <c r="CE32">
        <f ca="1" t="shared" si="19"/>
        <v>13.900000000000006</v>
      </c>
      <c r="CF32">
        <f ca="1" t="shared" si="19"/>
        <v>8.899999999999991</v>
      </c>
      <c r="CG32">
        <f ca="1" t="shared" si="19"/>
        <v>3.200000000000003</v>
      </c>
      <c r="CI32" s="15">
        <f t="shared" si="20"/>
        <v>0.3103448275862069</v>
      </c>
    </row>
    <row r="33" spans="2:87" ht="13.5">
      <c r="B33" s="94" t="s">
        <v>107</v>
      </c>
      <c r="C33" s="87">
        <v>6.8</v>
      </c>
      <c r="D33" s="87">
        <v>14.4</v>
      </c>
      <c r="E33" s="2">
        <f t="shared" si="4"/>
        <v>21.2</v>
      </c>
      <c r="F33" s="15">
        <f t="shared" si="5"/>
        <v>0.32075471698113206</v>
      </c>
      <c r="G33" s="91"/>
      <c r="H33" s="91" t="s">
        <v>103</v>
      </c>
      <c r="I33" s="87">
        <v>10.7</v>
      </c>
      <c r="J33" s="87">
        <v>26.4</v>
      </c>
      <c r="K33" s="87">
        <v>37.1</v>
      </c>
      <c r="L33" s="92">
        <v>0.28840970350404316</v>
      </c>
      <c r="N33" t="s">
        <v>122</v>
      </c>
      <c r="O33" s="2">
        <v>10.4</v>
      </c>
      <c r="P33" s="2">
        <v>22.6</v>
      </c>
      <c r="Q33" s="2">
        <f t="shared" si="6"/>
        <v>33</v>
      </c>
      <c r="R33" s="15">
        <f t="shared" si="7"/>
        <v>0.3151515151515152</v>
      </c>
      <c r="T33" t="s">
        <v>103</v>
      </c>
      <c r="U33" s="2">
        <v>10.8</v>
      </c>
      <c r="V33" s="2">
        <v>28.2</v>
      </c>
      <c r="W33" s="2">
        <v>39</v>
      </c>
      <c r="X33" s="15">
        <v>0.27692307692307694</v>
      </c>
      <c r="Z33" t="s">
        <v>43</v>
      </c>
      <c r="AA33" s="2">
        <v>7.4</v>
      </c>
      <c r="AB33" s="2">
        <v>15.7</v>
      </c>
      <c r="AC33" s="7">
        <f t="shared" si="8"/>
        <v>23.1</v>
      </c>
      <c r="AD33" s="15">
        <f t="shared" si="9"/>
        <v>0.3203463203463203</v>
      </c>
      <c r="AF33" t="s">
        <v>71</v>
      </c>
      <c r="AG33" s="2">
        <v>9.6</v>
      </c>
      <c r="AH33" s="2">
        <v>28.6</v>
      </c>
      <c r="AI33" s="7">
        <f t="shared" si="2"/>
        <v>38.2</v>
      </c>
      <c r="AK33" t="s">
        <v>68</v>
      </c>
      <c r="AL33" s="2">
        <v>5.5</v>
      </c>
      <c r="AM33" s="2">
        <f t="shared" si="21"/>
        <v>21.8</v>
      </c>
      <c r="AN33" s="2">
        <v>27.3</v>
      </c>
      <c r="AO33" s="15">
        <f t="shared" si="22"/>
        <v>0.20146520146520147</v>
      </c>
      <c r="AP33" t="s">
        <v>68</v>
      </c>
      <c r="AQ33" s="2">
        <v>6</v>
      </c>
      <c r="AR33" s="2">
        <v>21.5</v>
      </c>
      <c r="AS33" s="7">
        <f t="shared" si="10"/>
        <v>27.5</v>
      </c>
      <c r="AT33" s="15">
        <f t="shared" si="23"/>
        <v>0.21818181818181817</v>
      </c>
      <c r="AV33" s="2">
        <f t="shared" si="11"/>
        <v>-0.5</v>
      </c>
      <c r="AW33" s="2">
        <f t="shared" si="12"/>
        <v>0.3000000000000007</v>
      </c>
      <c r="AX33" s="2">
        <f t="shared" si="13"/>
        <v>-0.1999999999999993</v>
      </c>
      <c r="AY33" s="15">
        <f t="shared" si="14"/>
        <v>-0.0167166167166167</v>
      </c>
      <c r="BB33">
        <v>201</v>
      </c>
      <c r="BC33">
        <f t="shared" si="15"/>
        <v>205</v>
      </c>
      <c r="BE33" t="s">
        <v>123</v>
      </c>
      <c r="BF33" t="s">
        <v>34</v>
      </c>
      <c r="BG33">
        <v>14848</v>
      </c>
      <c r="BH33">
        <v>1.7</v>
      </c>
      <c r="BI33">
        <v>8.8</v>
      </c>
      <c r="BJ33">
        <v>23.2</v>
      </c>
      <c r="BK33">
        <v>29</v>
      </c>
      <c r="BL33">
        <v>21.3</v>
      </c>
      <c r="BM33">
        <v>11.4</v>
      </c>
      <c r="BN33">
        <v>4.599999999999994</v>
      </c>
      <c r="BO33">
        <v>1.7</v>
      </c>
      <c r="BQ33" s="15">
        <f t="shared" si="16"/>
        <v>0.275</v>
      </c>
      <c r="BT33">
        <v>201</v>
      </c>
      <c r="BU33">
        <f t="shared" si="17"/>
        <v>205</v>
      </c>
      <c r="BW33" t="str">
        <f ca="1" t="shared" si="18"/>
        <v>Political Studies                                           </v>
      </c>
      <c r="BX33" t="str">
        <f ca="1" t="shared" si="19"/>
        <v>Male &amp; Female</v>
      </c>
      <c r="BY33">
        <f ca="1" t="shared" si="19"/>
        <v>15260</v>
      </c>
      <c r="BZ33">
        <f ca="1" t="shared" si="19"/>
        <v>1.8</v>
      </c>
      <c r="CA33">
        <f ca="1" t="shared" si="19"/>
        <v>7</v>
      </c>
      <c r="CB33">
        <f ca="1" t="shared" si="19"/>
        <v>23.1</v>
      </c>
      <c r="CC33">
        <f ca="1" t="shared" si="19"/>
        <v>29.1</v>
      </c>
      <c r="CD33">
        <f ca="1" t="shared" si="19"/>
        <v>22.099999999999994</v>
      </c>
      <c r="CE33">
        <f ca="1" t="shared" si="19"/>
        <v>12.200000000000003</v>
      </c>
      <c r="CF33">
        <f ca="1" t="shared" si="19"/>
        <v>5</v>
      </c>
      <c r="CG33">
        <f ca="1" t="shared" si="19"/>
        <v>1.5</v>
      </c>
      <c r="CI33" s="15">
        <f t="shared" si="20"/>
        <v>0.23255813953488372</v>
      </c>
    </row>
    <row r="34" spans="2:87" ht="13.5">
      <c r="B34" s="94" t="s">
        <v>109</v>
      </c>
      <c r="C34" s="2">
        <v>4.2</v>
      </c>
      <c r="D34" s="2">
        <v>8.2</v>
      </c>
      <c r="E34" s="2">
        <f t="shared" si="4"/>
        <v>12.399999999999999</v>
      </c>
      <c r="F34" s="15">
        <f t="shared" si="5"/>
        <v>0.33870967741935487</v>
      </c>
      <c r="G34" s="91"/>
      <c r="H34" s="39" t="s">
        <v>108</v>
      </c>
      <c r="I34" s="40">
        <v>6.8</v>
      </c>
      <c r="J34" s="40">
        <v>32.6</v>
      </c>
      <c r="K34" s="40">
        <v>39.4</v>
      </c>
      <c r="L34" s="42">
        <v>0.17258883248730963</v>
      </c>
      <c r="N34" t="s">
        <v>107</v>
      </c>
      <c r="O34" s="2">
        <v>7.1</v>
      </c>
      <c r="P34" s="2">
        <v>15.2</v>
      </c>
      <c r="Q34" s="2">
        <f t="shared" si="6"/>
        <v>22.299999999999997</v>
      </c>
      <c r="R34" s="15">
        <f t="shared" si="7"/>
        <v>0.3183856502242153</v>
      </c>
      <c r="T34" s="39" t="s">
        <v>108</v>
      </c>
      <c r="U34" s="40">
        <v>7.7</v>
      </c>
      <c r="V34" s="40">
        <v>32.4</v>
      </c>
      <c r="W34" s="40">
        <v>40.1</v>
      </c>
      <c r="X34" s="42">
        <v>0.19201995012468828</v>
      </c>
      <c r="Z34" t="s">
        <v>78</v>
      </c>
      <c r="AA34" s="2">
        <v>6.5</v>
      </c>
      <c r="AB34" s="2">
        <v>13.4</v>
      </c>
      <c r="AC34" s="7">
        <f t="shared" si="8"/>
        <v>19.9</v>
      </c>
      <c r="AD34" s="15">
        <f t="shared" si="9"/>
        <v>0.32663316582914576</v>
      </c>
      <c r="AK34" t="s">
        <v>77</v>
      </c>
      <c r="AL34" s="2">
        <v>9.9</v>
      </c>
      <c r="AM34" s="2">
        <f t="shared" si="21"/>
        <v>20.4</v>
      </c>
      <c r="AN34" s="2">
        <v>30.3</v>
      </c>
      <c r="AO34" s="15">
        <f t="shared" si="22"/>
        <v>0.32673267326732675</v>
      </c>
      <c r="AP34" t="s">
        <v>77</v>
      </c>
      <c r="AQ34" s="2">
        <v>9.5</v>
      </c>
      <c r="AR34" s="2">
        <v>20.8</v>
      </c>
      <c r="AS34" s="7">
        <f t="shared" si="10"/>
        <v>30.3</v>
      </c>
      <c r="AT34" s="15">
        <f t="shared" si="23"/>
        <v>0.31353135313531355</v>
      </c>
      <c r="AV34" s="2">
        <f t="shared" si="11"/>
        <v>0.40000000000000036</v>
      </c>
      <c r="AW34" s="2">
        <f t="shared" si="12"/>
        <v>-0.40000000000000213</v>
      </c>
      <c r="AX34" s="2">
        <f t="shared" si="13"/>
        <v>0</v>
      </c>
      <c r="AY34" s="15">
        <f t="shared" si="14"/>
        <v>0.013201320132013195</v>
      </c>
      <c r="BB34">
        <v>208</v>
      </c>
      <c r="BC34">
        <f t="shared" si="15"/>
        <v>212</v>
      </c>
      <c r="BE34" t="s">
        <v>124</v>
      </c>
      <c r="BF34" t="s">
        <v>34</v>
      </c>
      <c r="BG34">
        <v>56133</v>
      </c>
      <c r="BH34">
        <v>6.5</v>
      </c>
      <c r="BI34">
        <v>4.3</v>
      </c>
      <c r="BJ34">
        <v>13.9</v>
      </c>
      <c r="BK34">
        <v>25.1</v>
      </c>
      <c r="BL34">
        <v>26.4</v>
      </c>
      <c r="BM34">
        <v>18.5</v>
      </c>
      <c r="BN34">
        <v>8.899999999999991</v>
      </c>
      <c r="BO34">
        <v>2.9000000000000057</v>
      </c>
      <c r="BQ34" s="15">
        <f t="shared" si="16"/>
        <v>0.23626373626373626</v>
      </c>
      <c r="BT34">
        <v>208</v>
      </c>
      <c r="BU34">
        <f t="shared" si="17"/>
        <v>212</v>
      </c>
      <c r="BW34" t="str">
        <f ca="1" t="shared" si="18"/>
        <v>Psychology                                                  </v>
      </c>
      <c r="BX34" t="str">
        <f ca="1" t="shared" si="19"/>
        <v>Male &amp; Female</v>
      </c>
      <c r="BY34">
        <f ca="1" t="shared" si="19"/>
        <v>56486</v>
      </c>
      <c r="BZ34">
        <f ca="1" t="shared" si="19"/>
        <v>6.6</v>
      </c>
      <c r="CA34">
        <f ca="1" t="shared" si="19"/>
        <v>4.2</v>
      </c>
      <c r="CB34">
        <f ca="1" t="shared" si="19"/>
        <v>13.3</v>
      </c>
      <c r="CC34">
        <f ca="1" t="shared" si="19"/>
        <v>26.1</v>
      </c>
      <c r="CD34">
        <f ca="1" t="shared" si="19"/>
        <v>26.800000000000004</v>
      </c>
      <c r="CE34">
        <f ca="1" t="shared" si="19"/>
        <v>18.299999999999997</v>
      </c>
      <c r="CF34">
        <f ca="1" t="shared" si="19"/>
        <v>8.599999999999994</v>
      </c>
      <c r="CG34">
        <f ca="1" t="shared" si="19"/>
        <v>2.700000000000003</v>
      </c>
      <c r="CI34" s="15">
        <f t="shared" si="20"/>
        <v>0.24000000000000002</v>
      </c>
    </row>
    <row r="35" spans="2:87" ht="13.5">
      <c r="B35" s="94" t="s">
        <v>116</v>
      </c>
      <c r="C35" s="87">
        <v>17.4</v>
      </c>
      <c r="D35" s="87">
        <v>26.5</v>
      </c>
      <c r="E35" s="2">
        <f t="shared" si="4"/>
        <v>43.9</v>
      </c>
      <c r="F35" s="15">
        <f t="shared" si="5"/>
        <v>0.39635535307517084</v>
      </c>
      <c r="G35" s="91"/>
      <c r="H35" t="s">
        <v>111</v>
      </c>
      <c r="I35" s="2">
        <v>7.9</v>
      </c>
      <c r="J35" s="2">
        <v>33.5</v>
      </c>
      <c r="K35" s="2">
        <v>41.4</v>
      </c>
      <c r="L35" s="15">
        <v>0.19082125603864736</v>
      </c>
      <c r="N35" t="s">
        <v>116</v>
      </c>
      <c r="O35" s="2">
        <v>17.8</v>
      </c>
      <c r="P35" s="2">
        <v>26.9</v>
      </c>
      <c r="Q35" s="2">
        <f t="shared" si="6"/>
        <v>44.7</v>
      </c>
      <c r="R35" s="15">
        <f t="shared" si="7"/>
        <v>0.3982102908277405</v>
      </c>
      <c r="T35" t="s">
        <v>111</v>
      </c>
      <c r="U35" s="2">
        <v>9.1</v>
      </c>
      <c r="V35" s="2">
        <v>32.9</v>
      </c>
      <c r="W35" s="2">
        <v>42</v>
      </c>
      <c r="X35" s="15">
        <v>0.21666666666666665</v>
      </c>
      <c r="Z35" t="s">
        <v>79</v>
      </c>
      <c r="AA35" s="2">
        <v>5.9</v>
      </c>
      <c r="AB35" s="2">
        <v>12</v>
      </c>
      <c r="AC35" s="7">
        <f t="shared" si="8"/>
        <v>17.9</v>
      </c>
      <c r="AD35" s="15">
        <f t="shared" si="9"/>
        <v>0.3296089385474861</v>
      </c>
      <c r="AF35" t="s">
        <v>12</v>
      </c>
      <c r="AG35" s="2">
        <v>8.5</v>
      </c>
      <c r="AH35" s="2">
        <v>29.9</v>
      </c>
      <c r="AI35" s="7">
        <f>AG35+AH35</f>
        <v>38.4</v>
      </c>
      <c r="AK35" t="s">
        <v>60</v>
      </c>
      <c r="AL35" s="2">
        <v>4.8</v>
      </c>
      <c r="AM35" s="2">
        <f t="shared" si="21"/>
        <v>14.599999999999998</v>
      </c>
      <c r="AN35" s="2">
        <v>19.4</v>
      </c>
      <c r="AO35" s="15">
        <f t="shared" si="22"/>
        <v>0.24742268041237114</v>
      </c>
      <c r="AP35" t="s">
        <v>60</v>
      </c>
      <c r="AQ35" s="2">
        <v>5.4</v>
      </c>
      <c r="AR35" s="2">
        <v>14.9</v>
      </c>
      <c r="AS35" s="7">
        <f t="shared" si="10"/>
        <v>20.3</v>
      </c>
      <c r="AT35" s="15">
        <f t="shared" si="23"/>
        <v>0.2660098522167488</v>
      </c>
      <c r="AV35" s="2">
        <f t="shared" si="11"/>
        <v>-0.6000000000000005</v>
      </c>
      <c r="AW35" s="2">
        <f t="shared" si="12"/>
        <v>-0.3000000000000025</v>
      </c>
      <c r="AX35" s="2">
        <f t="shared" si="13"/>
        <v>-0.9000000000000021</v>
      </c>
      <c r="AY35" s="15">
        <f t="shared" si="14"/>
        <v>-0.018587171804377633</v>
      </c>
      <c r="BB35">
        <v>215</v>
      </c>
      <c r="BC35">
        <f t="shared" si="15"/>
        <v>219</v>
      </c>
      <c r="BE35" t="s">
        <v>125</v>
      </c>
      <c r="BF35" t="s">
        <v>34</v>
      </c>
      <c r="BG35">
        <v>22325</v>
      </c>
      <c r="BH35">
        <v>2.6</v>
      </c>
      <c r="BI35">
        <v>5.5</v>
      </c>
      <c r="BJ35">
        <v>21.8</v>
      </c>
      <c r="BK35">
        <v>30.5</v>
      </c>
      <c r="BL35">
        <v>23.4</v>
      </c>
      <c r="BM35">
        <v>12.5</v>
      </c>
      <c r="BN35">
        <v>4.8</v>
      </c>
      <c r="BO35">
        <v>1.5</v>
      </c>
      <c r="BQ35" s="15">
        <f t="shared" si="16"/>
        <v>0.20146520146520147</v>
      </c>
      <c r="BT35">
        <v>215</v>
      </c>
      <c r="BU35">
        <f t="shared" si="17"/>
        <v>219</v>
      </c>
      <c r="BW35" t="str">
        <f ca="1" t="shared" si="18"/>
        <v>Religious Studies                                           </v>
      </c>
      <c r="BX35" t="str">
        <f ca="1" t="shared" si="19"/>
        <v>Male &amp; Female</v>
      </c>
      <c r="BY35">
        <f ca="1" t="shared" si="19"/>
        <v>23042</v>
      </c>
      <c r="BZ35">
        <f ca="1" t="shared" si="19"/>
        <v>2.7</v>
      </c>
      <c r="CA35">
        <f ca="1" t="shared" si="19"/>
        <v>5</v>
      </c>
      <c r="CB35">
        <f ca="1" t="shared" si="19"/>
        <v>20.5</v>
      </c>
      <c r="CC35">
        <f ca="1" t="shared" si="19"/>
        <v>30.4</v>
      </c>
      <c r="CD35">
        <f ca="1" t="shared" si="19"/>
        <v>24.4</v>
      </c>
      <c r="CE35">
        <f ca="1" t="shared" si="19"/>
        <v>13.299999999999997</v>
      </c>
      <c r="CF35">
        <f ca="1" t="shared" si="19"/>
        <v>5</v>
      </c>
      <c r="CG35">
        <f ca="1" t="shared" si="19"/>
        <v>1.4000000000000057</v>
      </c>
      <c r="CI35" s="15">
        <f t="shared" si="20"/>
        <v>0.19607843137254902</v>
      </c>
    </row>
    <row r="36" spans="2:87" ht="13.5">
      <c r="B36" s="94" t="s">
        <v>100</v>
      </c>
      <c r="C36" s="87">
        <v>13.1</v>
      </c>
      <c r="D36" s="87">
        <v>17.1</v>
      </c>
      <c r="E36" s="2">
        <f t="shared" si="4"/>
        <v>30.200000000000003</v>
      </c>
      <c r="F36" s="15">
        <f t="shared" si="5"/>
        <v>0.43377483443708603</v>
      </c>
      <c r="G36" s="91"/>
      <c r="H36" s="91" t="s">
        <v>116</v>
      </c>
      <c r="I36" s="87">
        <v>17.4</v>
      </c>
      <c r="J36" s="87">
        <v>26.5</v>
      </c>
      <c r="K36" s="87">
        <v>43.9</v>
      </c>
      <c r="L36" s="92">
        <v>0.39635535307517084</v>
      </c>
      <c r="N36" t="s">
        <v>100</v>
      </c>
      <c r="O36" s="2">
        <v>14.2</v>
      </c>
      <c r="P36" s="2">
        <v>17</v>
      </c>
      <c r="Q36" s="2">
        <f t="shared" si="6"/>
        <v>31.2</v>
      </c>
      <c r="R36" s="15">
        <f t="shared" si="7"/>
        <v>0.4551282051282051</v>
      </c>
      <c r="T36" t="s">
        <v>116</v>
      </c>
      <c r="U36" s="2">
        <v>17.8</v>
      </c>
      <c r="V36" s="2">
        <v>26.9</v>
      </c>
      <c r="W36" s="2">
        <v>44.7</v>
      </c>
      <c r="X36" s="15">
        <v>0.3982102908277405</v>
      </c>
      <c r="Z36" t="s">
        <v>80</v>
      </c>
      <c r="AA36" s="2">
        <v>4.4</v>
      </c>
      <c r="AB36" s="2">
        <v>8.6</v>
      </c>
      <c r="AC36" s="7">
        <f t="shared" si="8"/>
        <v>13</v>
      </c>
      <c r="AD36" s="15">
        <f t="shared" si="9"/>
        <v>0.3384615384615385</v>
      </c>
      <c r="AF36" t="s">
        <v>9</v>
      </c>
      <c r="AG36" s="2">
        <v>7.7</v>
      </c>
      <c r="AH36" s="2">
        <v>31.4</v>
      </c>
      <c r="AI36" s="7">
        <f>AG36+AH36</f>
        <v>39.1</v>
      </c>
      <c r="AK36" t="s">
        <v>12</v>
      </c>
      <c r="AL36" s="2">
        <v>8.3</v>
      </c>
      <c r="AM36" s="2">
        <f t="shared" si="21"/>
        <v>29.499999999999996</v>
      </c>
      <c r="AN36" s="2">
        <v>37.8</v>
      </c>
      <c r="AO36" s="15">
        <f t="shared" si="22"/>
        <v>0.21957671957671962</v>
      </c>
      <c r="AP36" t="s">
        <v>12</v>
      </c>
      <c r="AQ36" s="2">
        <v>8.5</v>
      </c>
      <c r="AR36" s="2">
        <v>29.9</v>
      </c>
      <c r="AS36" s="7">
        <f t="shared" si="10"/>
        <v>38.4</v>
      </c>
      <c r="AT36" s="15">
        <f t="shared" si="23"/>
        <v>0.22135416666666669</v>
      </c>
      <c r="AV36" s="2">
        <f t="shared" si="11"/>
        <v>-0.1999999999999993</v>
      </c>
      <c r="AW36" s="2">
        <f t="shared" si="12"/>
        <v>-0.40000000000000213</v>
      </c>
      <c r="AX36" s="2">
        <f t="shared" si="13"/>
        <v>-0.6000000000000014</v>
      </c>
      <c r="AY36" s="15">
        <f t="shared" si="14"/>
        <v>-0.0017774470899470651</v>
      </c>
      <c r="BB36">
        <v>222</v>
      </c>
      <c r="BC36">
        <f t="shared" si="15"/>
        <v>226</v>
      </c>
      <c r="BE36" t="s">
        <v>60</v>
      </c>
      <c r="BF36" t="s">
        <v>34</v>
      </c>
      <c r="BG36">
        <v>30714</v>
      </c>
      <c r="BH36">
        <v>3.5</v>
      </c>
      <c r="BI36">
        <v>4.8</v>
      </c>
      <c r="BJ36">
        <v>14.6</v>
      </c>
      <c r="BK36">
        <v>26.4</v>
      </c>
      <c r="BL36">
        <v>27.2</v>
      </c>
      <c r="BM36">
        <v>17.9</v>
      </c>
      <c r="BN36">
        <v>7</v>
      </c>
      <c r="BO36">
        <v>2.0999999999999943</v>
      </c>
      <c r="BQ36" s="15">
        <f t="shared" si="16"/>
        <v>0.24742268041237114</v>
      </c>
      <c r="BT36">
        <v>222</v>
      </c>
      <c r="BU36">
        <f t="shared" si="17"/>
        <v>226</v>
      </c>
      <c r="BW36" t="str">
        <f ca="1" t="shared" si="18"/>
        <v>Sociology</v>
      </c>
      <c r="BX36" t="str">
        <f ca="1" t="shared" si="19"/>
        <v>Male &amp; Female</v>
      </c>
      <c r="BY36">
        <f ca="1" t="shared" si="19"/>
        <v>31357</v>
      </c>
      <c r="BZ36">
        <f ca="1" t="shared" si="19"/>
        <v>3.6</v>
      </c>
      <c r="CA36">
        <f ca="1" t="shared" si="19"/>
        <v>4.2</v>
      </c>
      <c r="CB36">
        <f ca="1" t="shared" si="19"/>
        <v>13.900000000000002</v>
      </c>
      <c r="CC36">
        <f ca="1" t="shared" si="19"/>
        <v>26.799999999999997</v>
      </c>
      <c r="CD36">
        <f ca="1" t="shared" si="19"/>
        <v>28.4</v>
      </c>
      <c r="CE36">
        <f ca="1" t="shared" si="19"/>
        <v>17.799999999999997</v>
      </c>
      <c r="CF36">
        <f ca="1" t="shared" si="19"/>
        <v>6.900000000000006</v>
      </c>
      <c r="CG36">
        <f ca="1" t="shared" si="19"/>
        <v>2</v>
      </c>
      <c r="CI36" s="15">
        <f t="shared" si="20"/>
        <v>0.23204419889502761</v>
      </c>
    </row>
    <row r="37" spans="2:87" ht="13.5">
      <c r="B37" s="94" t="s">
        <v>152</v>
      </c>
      <c r="C37" s="2">
        <v>28.6</v>
      </c>
      <c r="D37" s="2">
        <v>28.8</v>
      </c>
      <c r="E37" s="2">
        <f t="shared" si="4"/>
        <v>57.400000000000006</v>
      </c>
      <c r="F37" s="15">
        <f t="shared" si="5"/>
        <v>0.4982578397212543</v>
      </c>
      <c r="G37" s="91"/>
      <c r="H37" t="s">
        <v>117</v>
      </c>
      <c r="I37" s="2">
        <v>28.6</v>
      </c>
      <c r="J37" s="2">
        <v>28.8</v>
      </c>
      <c r="K37" s="2">
        <v>57.4</v>
      </c>
      <c r="L37" s="15">
        <v>0.4982578397212543</v>
      </c>
      <c r="N37" t="s">
        <v>117</v>
      </c>
      <c r="O37" s="2">
        <v>27.5</v>
      </c>
      <c r="P37" s="2">
        <v>30.2</v>
      </c>
      <c r="Q37" s="2">
        <f t="shared" si="6"/>
        <v>57.7</v>
      </c>
      <c r="R37" s="15">
        <f t="shared" si="7"/>
        <v>0.47660311958405543</v>
      </c>
      <c r="T37" t="s">
        <v>117</v>
      </c>
      <c r="U37" s="36">
        <v>27.5</v>
      </c>
      <c r="V37" s="2">
        <v>30.2</v>
      </c>
      <c r="W37" s="36">
        <v>57.7</v>
      </c>
      <c r="X37" s="15">
        <v>0.47660311958405543</v>
      </c>
      <c r="Z37" t="s">
        <v>50</v>
      </c>
      <c r="AA37" s="36">
        <v>17.2</v>
      </c>
      <c r="AB37" s="36">
        <v>27.6</v>
      </c>
      <c r="AC37" s="37">
        <f t="shared" si="8"/>
        <v>44.8</v>
      </c>
      <c r="AD37" s="15">
        <f t="shared" si="9"/>
        <v>0.38392857142857145</v>
      </c>
      <c r="AF37" t="s">
        <v>11</v>
      </c>
      <c r="AG37" s="2">
        <v>9.9</v>
      </c>
      <c r="AH37" s="2">
        <v>30.9</v>
      </c>
      <c r="AI37" s="7">
        <f>AG37+AH37</f>
        <v>40.8</v>
      </c>
      <c r="AK37" t="s">
        <v>73</v>
      </c>
      <c r="AL37" s="2">
        <v>4.4</v>
      </c>
      <c r="AM37" s="2">
        <f t="shared" si="21"/>
        <v>10.799999999999999</v>
      </c>
      <c r="AN37" s="2">
        <v>15.2</v>
      </c>
      <c r="AO37" s="15">
        <f t="shared" si="22"/>
        <v>0.2894736842105263</v>
      </c>
      <c r="AP37" t="s">
        <v>73</v>
      </c>
      <c r="AQ37" s="2">
        <v>4.2</v>
      </c>
      <c r="AR37" s="2">
        <v>11.5</v>
      </c>
      <c r="AS37" s="7">
        <f t="shared" si="10"/>
        <v>15.7</v>
      </c>
      <c r="AT37" s="15">
        <f t="shared" si="23"/>
        <v>0.267515923566879</v>
      </c>
      <c r="AV37" s="2">
        <f t="shared" si="11"/>
        <v>0.20000000000000018</v>
      </c>
      <c r="AW37" s="2">
        <f t="shared" si="12"/>
        <v>-0.7000000000000011</v>
      </c>
      <c r="AX37" s="2">
        <f t="shared" si="13"/>
        <v>-0.5</v>
      </c>
      <c r="AY37" s="15">
        <f t="shared" si="14"/>
        <v>0.02195776064364735</v>
      </c>
      <c r="BB37">
        <v>229</v>
      </c>
      <c r="BC37">
        <f t="shared" si="15"/>
        <v>233</v>
      </c>
      <c r="BE37" t="s">
        <v>12</v>
      </c>
      <c r="BF37" t="s">
        <v>34</v>
      </c>
      <c r="BG37">
        <v>7610</v>
      </c>
      <c r="BH37">
        <v>0.9</v>
      </c>
      <c r="BI37">
        <v>8.3</v>
      </c>
      <c r="BJ37">
        <v>29.5</v>
      </c>
      <c r="BK37">
        <v>28.7</v>
      </c>
      <c r="BL37">
        <v>19</v>
      </c>
      <c r="BM37">
        <v>9.900000000000006</v>
      </c>
      <c r="BN37">
        <v>3.5</v>
      </c>
      <c r="BO37">
        <v>1.0999999999999943</v>
      </c>
      <c r="BQ37" s="15">
        <f t="shared" si="16"/>
        <v>0.21957671957671962</v>
      </c>
      <c r="BT37">
        <v>229</v>
      </c>
      <c r="BU37">
        <f t="shared" si="17"/>
        <v>233</v>
      </c>
      <c r="BW37" t="str">
        <f ca="1" t="shared" si="18"/>
        <v>Spanish</v>
      </c>
      <c r="BX37" t="str">
        <f ca="1" t="shared" si="19"/>
        <v>Male &amp; Female</v>
      </c>
      <c r="BY37">
        <f ca="1" t="shared" si="19"/>
        <v>7351</v>
      </c>
      <c r="BZ37">
        <f ca="1" t="shared" si="19"/>
        <v>0.9</v>
      </c>
      <c r="CA37">
        <f ca="1" t="shared" si="19"/>
        <v>6.8</v>
      </c>
      <c r="CB37">
        <f ca="1" t="shared" si="19"/>
        <v>29.7</v>
      </c>
      <c r="CC37">
        <f ca="1" t="shared" si="19"/>
        <v>30.099999999999994</v>
      </c>
      <c r="CD37">
        <f ca="1" t="shared" si="19"/>
        <v>19</v>
      </c>
      <c r="CE37">
        <f ca="1" t="shared" si="19"/>
        <v>10</v>
      </c>
      <c r="CF37">
        <f ca="1" t="shared" si="19"/>
        <v>3.4000000000000057</v>
      </c>
      <c r="CG37">
        <f ca="1" t="shared" si="19"/>
        <v>1</v>
      </c>
      <c r="CI37" s="15">
        <f t="shared" si="20"/>
        <v>0.18630136986301368</v>
      </c>
    </row>
    <row r="38" spans="14:87" ht="12.75">
      <c r="O38" s="2"/>
      <c r="P38" s="2"/>
      <c r="Q38" s="2"/>
      <c r="R38" s="15"/>
      <c r="U38" s="2"/>
      <c r="V38" s="2"/>
      <c r="W38" s="2"/>
      <c r="X38" s="15"/>
      <c r="Z38" t="s">
        <v>81</v>
      </c>
      <c r="AA38" s="2">
        <v>13.3</v>
      </c>
      <c r="AB38" s="2">
        <v>18.4</v>
      </c>
      <c r="AC38" s="7">
        <f t="shared" si="8"/>
        <v>31.7</v>
      </c>
      <c r="AD38" s="15">
        <f t="shared" si="9"/>
        <v>0.41955835962145116</v>
      </c>
      <c r="AK38" t="s">
        <v>76</v>
      </c>
      <c r="AL38" s="2">
        <v>5.3</v>
      </c>
      <c r="AM38" s="2">
        <f t="shared" si="21"/>
        <v>12.5</v>
      </c>
      <c r="AN38" s="2">
        <v>17.8</v>
      </c>
      <c r="AO38" s="15">
        <f t="shared" si="22"/>
        <v>0.29775280898876405</v>
      </c>
      <c r="AP38" t="s">
        <v>76</v>
      </c>
      <c r="AQ38" s="2">
        <v>5.3</v>
      </c>
      <c r="AR38" s="2">
        <v>12.5</v>
      </c>
      <c r="AS38" s="7">
        <f t="shared" si="10"/>
        <v>17.8</v>
      </c>
      <c r="AT38" s="15">
        <f t="shared" si="23"/>
        <v>0.29775280898876405</v>
      </c>
      <c r="AV38" s="2">
        <f t="shared" si="11"/>
        <v>0</v>
      </c>
      <c r="AW38" s="2">
        <f t="shared" si="12"/>
        <v>0</v>
      </c>
      <c r="AX38" s="2">
        <f t="shared" si="13"/>
        <v>0</v>
      </c>
      <c r="AY38" s="15">
        <f t="shared" si="14"/>
        <v>0</v>
      </c>
      <c r="BB38">
        <v>236</v>
      </c>
      <c r="BC38">
        <f t="shared" si="15"/>
        <v>240</v>
      </c>
      <c r="BE38" t="s">
        <v>126</v>
      </c>
      <c r="BF38" t="s">
        <v>34</v>
      </c>
      <c r="BG38">
        <v>917</v>
      </c>
      <c r="BH38">
        <v>0.1</v>
      </c>
      <c r="BI38">
        <v>4</v>
      </c>
      <c r="BJ38">
        <v>15.7</v>
      </c>
      <c r="BK38">
        <v>26.3</v>
      </c>
      <c r="BL38">
        <v>31.4</v>
      </c>
      <c r="BM38">
        <v>15.9</v>
      </c>
      <c r="BN38">
        <v>5.1000000000000085</v>
      </c>
      <c r="BO38">
        <v>1.5999999999999943</v>
      </c>
      <c r="BQ38" s="15">
        <f t="shared" si="16"/>
        <v>0.20304568527918782</v>
      </c>
      <c r="BT38">
        <v>236</v>
      </c>
      <c r="BU38">
        <f t="shared" si="17"/>
        <v>240</v>
      </c>
      <c r="BW38" t="str">
        <f ca="1" t="shared" si="18"/>
        <v>Welsh (4)                                                    </v>
      </c>
      <c r="BX38" t="str">
        <f ca="1" t="shared" si="19"/>
        <v>Male &amp; Female</v>
      </c>
      <c r="BY38">
        <f ca="1" t="shared" si="19"/>
        <v>859</v>
      </c>
      <c r="BZ38">
        <f ca="1" t="shared" si="19"/>
        <v>0.1</v>
      </c>
      <c r="CA38">
        <f ca="1" t="shared" si="19"/>
        <v>3.6</v>
      </c>
      <c r="CB38">
        <f ca="1" t="shared" si="19"/>
        <v>14.6</v>
      </c>
      <c r="CC38">
        <f ca="1" t="shared" si="19"/>
        <v>25.7</v>
      </c>
      <c r="CD38">
        <f ca="1" t="shared" si="19"/>
        <v>28.500000000000007</v>
      </c>
      <c r="CE38">
        <f ca="1" t="shared" si="19"/>
        <v>20</v>
      </c>
      <c r="CF38">
        <f ca="1" t="shared" si="19"/>
        <v>6.199999999999989</v>
      </c>
      <c r="CG38">
        <f ca="1" t="shared" si="19"/>
        <v>1.4000000000000057</v>
      </c>
      <c r="CI38" s="15">
        <f t="shared" si="20"/>
        <v>0.19780219780219782</v>
      </c>
    </row>
    <row r="39" spans="14:87" ht="12.75">
      <c r="Z39" t="s">
        <v>82</v>
      </c>
      <c r="AA39" s="2">
        <v>29.9</v>
      </c>
      <c r="AB39" s="2">
        <v>28.9</v>
      </c>
      <c r="AC39" s="7">
        <f t="shared" si="8"/>
        <v>58.8</v>
      </c>
      <c r="AD39" s="15">
        <f t="shared" si="9"/>
        <v>0.5085034013605442</v>
      </c>
      <c r="AF39" t="s">
        <v>50</v>
      </c>
      <c r="AG39" s="2">
        <v>17.2</v>
      </c>
      <c r="AH39" s="2">
        <v>27.6</v>
      </c>
      <c r="AI39" s="7">
        <f>AG39+AH39</f>
        <v>44.8</v>
      </c>
      <c r="AL39" s="2"/>
      <c r="AM39" s="2"/>
      <c r="AO39" s="15"/>
      <c r="AQ39" s="2"/>
      <c r="AR39" s="2"/>
      <c r="AT39" s="15"/>
      <c r="BB39">
        <v>243</v>
      </c>
      <c r="BC39">
        <f t="shared" si="15"/>
        <v>247</v>
      </c>
      <c r="BE39" t="s">
        <v>127</v>
      </c>
      <c r="BF39" t="s">
        <v>34</v>
      </c>
      <c r="BG39">
        <v>8953</v>
      </c>
      <c r="BH39">
        <v>1</v>
      </c>
      <c r="BI39">
        <v>13.1</v>
      </c>
      <c r="BJ39">
        <v>38.7</v>
      </c>
      <c r="BK39">
        <v>27.9</v>
      </c>
      <c r="BL39">
        <v>11.7</v>
      </c>
      <c r="BM39">
        <v>4.8</v>
      </c>
      <c r="BN39">
        <v>2.3</v>
      </c>
      <c r="BO39">
        <v>1.5</v>
      </c>
      <c r="BQ39" s="15">
        <f t="shared" si="16"/>
        <v>0.2528957528957529</v>
      </c>
      <c r="BT39">
        <v>243</v>
      </c>
      <c r="BU39">
        <f t="shared" si="17"/>
        <v>247</v>
      </c>
      <c r="BW39" t="str">
        <f ca="1" t="shared" si="18"/>
        <v>Other modern languages (3)                               </v>
      </c>
      <c r="BX39" t="str">
        <f ca="1" t="shared" si="19"/>
        <v>Male &amp; Female</v>
      </c>
      <c r="BY39">
        <f ca="1" t="shared" si="19"/>
        <v>9136</v>
      </c>
      <c r="BZ39">
        <f ca="1" t="shared" si="19"/>
        <v>1.1</v>
      </c>
      <c r="CA39">
        <f ca="1" t="shared" si="19"/>
        <v>12.8</v>
      </c>
      <c r="CB39">
        <f ca="1" t="shared" si="19"/>
        <v>38.900000000000006</v>
      </c>
      <c r="CC39">
        <f ca="1" t="shared" si="19"/>
        <v>29</v>
      </c>
      <c r="CD39">
        <f ca="1" t="shared" si="19"/>
        <v>12</v>
      </c>
      <c r="CE39">
        <f ca="1" t="shared" si="19"/>
        <v>4.099999999999994</v>
      </c>
      <c r="CF39">
        <f ca="1" t="shared" si="19"/>
        <v>1.7000000000000028</v>
      </c>
      <c r="CG39">
        <f ca="1" t="shared" si="19"/>
        <v>1.5</v>
      </c>
      <c r="CI39" s="15">
        <f t="shared" si="20"/>
        <v>0.24758220502901354</v>
      </c>
    </row>
    <row r="40" spans="2:87" ht="12.75">
      <c r="B40" s="11" t="s">
        <v>65</v>
      </c>
      <c r="C40" s="30">
        <v>7.9</v>
      </c>
      <c r="D40" s="30">
        <v>18.7</v>
      </c>
      <c r="E40" s="7">
        <f>C40+D40</f>
        <v>26.6</v>
      </c>
      <c r="F40" s="15">
        <f>C40/E40</f>
        <v>0.29699248120300753</v>
      </c>
      <c r="H40" s="11" t="s">
        <v>65</v>
      </c>
      <c r="I40" s="30">
        <v>7.9</v>
      </c>
      <c r="J40" s="30">
        <v>18.7</v>
      </c>
      <c r="K40" s="7">
        <v>26.6</v>
      </c>
      <c r="L40" s="15">
        <v>0.29699248120300753</v>
      </c>
      <c r="N40" s="11" t="s">
        <v>65</v>
      </c>
      <c r="O40" s="30">
        <v>8.2</v>
      </c>
      <c r="P40" s="30">
        <v>18.8</v>
      </c>
      <c r="Q40" s="7">
        <f>O40+P40</f>
        <v>27</v>
      </c>
      <c r="R40" s="15">
        <f>O40/Q40</f>
        <v>0.3037037037037037</v>
      </c>
      <c r="T40" s="11" t="s">
        <v>65</v>
      </c>
      <c r="U40" s="30">
        <v>8.2</v>
      </c>
      <c r="V40" s="30">
        <v>18.8</v>
      </c>
      <c r="W40" s="7">
        <f>U40+V40</f>
        <v>27</v>
      </c>
      <c r="X40" s="15">
        <f>U40/W40</f>
        <v>0.3037037037037037</v>
      </c>
      <c r="AA40" s="2"/>
      <c r="AB40" s="2"/>
      <c r="AD40" s="15"/>
      <c r="AF40" t="s">
        <v>82</v>
      </c>
      <c r="AG40" s="2">
        <v>29.9</v>
      </c>
      <c r="AH40" s="2">
        <v>28.9</v>
      </c>
      <c r="AI40" s="7">
        <f>AG40+AH40</f>
        <v>58.8</v>
      </c>
      <c r="AK40" t="s">
        <v>70</v>
      </c>
      <c r="AL40" s="2">
        <v>3.7</v>
      </c>
      <c r="AM40" s="2">
        <v>14</v>
      </c>
      <c r="AN40" s="7">
        <f>AL40+AM40</f>
        <v>17.7</v>
      </c>
      <c r="AO40" s="15">
        <f>AL40/AN40</f>
        <v>0.2090395480225989</v>
      </c>
      <c r="AP40" t="s">
        <v>70</v>
      </c>
      <c r="AQ40" s="2">
        <v>4.2</v>
      </c>
      <c r="AR40" s="2">
        <v>14.5</v>
      </c>
      <c r="AS40" s="7">
        <f>AQ40+AR40</f>
        <v>18.7</v>
      </c>
      <c r="AT40" s="15">
        <f t="shared" si="23"/>
        <v>0.22459893048128343</v>
      </c>
      <c r="BB40">
        <v>250</v>
      </c>
      <c r="BC40">
        <f t="shared" si="15"/>
        <v>254</v>
      </c>
      <c r="BE40" t="s">
        <v>128</v>
      </c>
      <c r="BF40" t="s">
        <v>34</v>
      </c>
      <c r="BG40">
        <v>3277</v>
      </c>
      <c r="BH40">
        <v>0.4</v>
      </c>
      <c r="BI40">
        <v>9.9</v>
      </c>
      <c r="BJ40">
        <v>20.4</v>
      </c>
      <c r="BK40">
        <v>23.9</v>
      </c>
      <c r="BL40">
        <v>21</v>
      </c>
      <c r="BM40">
        <v>13.9</v>
      </c>
      <c r="BN40">
        <v>7.800000000000011</v>
      </c>
      <c r="BO40">
        <v>3.0999999999999943</v>
      </c>
      <c r="BQ40" s="15">
        <f t="shared" si="16"/>
        <v>0.3267326732673268</v>
      </c>
      <c r="BT40">
        <v>250</v>
      </c>
      <c r="BU40">
        <f t="shared" si="17"/>
        <v>254</v>
      </c>
      <c r="BW40" t="str">
        <f ca="1" t="shared" si="18"/>
        <v>Other sciences (2)                                       </v>
      </c>
      <c r="BX40" t="str">
        <f ca="1" t="shared" si="19"/>
        <v>Male &amp; Female</v>
      </c>
      <c r="BY40">
        <f ca="1" t="shared" si="19"/>
        <v>3375</v>
      </c>
      <c r="BZ40">
        <f ca="1" t="shared" si="19"/>
        <v>0.4</v>
      </c>
      <c r="CA40">
        <f ca="1" t="shared" si="19"/>
        <v>8.6</v>
      </c>
      <c r="CB40">
        <f ca="1" t="shared" si="19"/>
        <v>21.4</v>
      </c>
      <c r="CC40">
        <f ca="1" t="shared" si="19"/>
        <v>25</v>
      </c>
      <c r="CD40">
        <f ca="1" t="shared" si="19"/>
        <v>21.400000000000006</v>
      </c>
      <c r="CE40">
        <f ca="1" t="shared" si="19"/>
        <v>14.799999999999997</v>
      </c>
      <c r="CF40">
        <f ca="1" t="shared" si="19"/>
        <v>6.700000000000003</v>
      </c>
      <c r="CG40">
        <f ca="1" t="shared" si="19"/>
        <v>2.0999999999999943</v>
      </c>
      <c r="CI40" s="15">
        <f t="shared" si="20"/>
        <v>0.2866666666666667</v>
      </c>
    </row>
    <row r="41" spans="14:87" ht="12.75">
      <c r="AA41" s="2"/>
      <c r="AB41" s="2"/>
      <c r="AC41" s="7"/>
      <c r="AD41" s="15"/>
      <c r="AI41" s="7"/>
      <c r="AL41" s="2"/>
      <c r="AM41" s="2"/>
      <c r="AN41" s="7"/>
      <c r="AO41" s="15"/>
      <c r="AQ41" s="2"/>
      <c r="AR41" s="2"/>
      <c r="AS41" s="7"/>
      <c r="AT41" s="15"/>
      <c r="BB41">
        <v>257</v>
      </c>
      <c r="BC41">
        <f t="shared" si="15"/>
        <v>261</v>
      </c>
      <c r="BE41" t="s">
        <v>129</v>
      </c>
      <c r="BF41" t="s">
        <v>34</v>
      </c>
      <c r="BG41">
        <v>11533</v>
      </c>
      <c r="BH41">
        <v>1.3</v>
      </c>
      <c r="BI41">
        <v>3.7</v>
      </c>
      <c r="BJ41">
        <v>14</v>
      </c>
      <c r="BK41">
        <v>24</v>
      </c>
      <c r="BL41">
        <v>25</v>
      </c>
      <c r="BM41">
        <v>19.2</v>
      </c>
      <c r="BN41">
        <v>10.1</v>
      </c>
      <c r="BO41">
        <v>4</v>
      </c>
      <c r="BQ41" s="15">
        <f t="shared" si="16"/>
        <v>0.2090395480225989</v>
      </c>
      <c r="BT41">
        <v>257</v>
      </c>
      <c r="BU41">
        <f t="shared" si="17"/>
        <v>261</v>
      </c>
      <c r="BW41" t="str">
        <f ca="1" t="shared" si="18"/>
        <v>All other subjects                                          </v>
      </c>
      <c r="BX41" t="str">
        <f ca="1" t="shared" si="19"/>
        <v>Male &amp; Female</v>
      </c>
      <c r="BY41">
        <f ca="1" t="shared" si="19"/>
        <v>11562</v>
      </c>
      <c r="BZ41">
        <f ca="1" t="shared" si="19"/>
        <v>1.3</v>
      </c>
      <c r="CA41">
        <f ca="1" t="shared" si="19"/>
        <v>3.7</v>
      </c>
      <c r="CB41">
        <f ca="1" t="shared" si="19"/>
        <v>13.900000000000002</v>
      </c>
      <c r="CC41">
        <f ca="1" t="shared" si="19"/>
        <v>24.199999999999996</v>
      </c>
      <c r="CD41">
        <f ca="1" t="shared" si="19"/>
        <v>25.299999999999997</v>
      </c>
      <c r="CE41">
        <f ca="1" t="shared" si="19"/>
        <v>18.80000000000001</v>
      </c>
      <c r="CF41">
        <f ca="1" t="shared" si="19"/>
        <v>9.799999999999997</v>
      </c>
      <c r="CG41">
        <f ca="1" t="shared" si="19"/>
        <v>4.299999999999997</v>
      </c>
      <c r="CI41" s="15">
        <f t="shared" si="20"/>
        <v>0.2102272727272727</v>
      </c>
    </row>
    <row r="42" spans="14:87" ht="18.75" customHeight="1">
      <c r="Z42" s="11" t="s">
        <v>65</v>
      </c>
      <c r="AA42" s="30">
        <v>8.1</v>
      </c>
      <c r="AB42" s="30">
        <v>18.9</v>
      </c>
      <c r="AC42" s="7">
        <f>AA42+AB42</f>
        <v>27</v>
      </c>
      <c r="AD42" s="15">
        <f>AA42/AC42</f>
        <v>0.3</v>
      </c>
      <c r="AF42" s="11" t="s">
        <v>65</v>
      </c>
      <c r="AG42" s="30">
        <v>8.1</v>
      </c>
      <c r="AH42" s="30">
        <v>18.9</v>
      </c>
      <c r="AI42" s="7">
        <f>AG42+AH42</f>
        <v>27</v>
      </c>
      <c r="AK42" s="11" t="s">
        <v>65</v>
      </c>
      <c r="AL42" s="30">
        <v>8.2</v>
      </c>
      <c r="AM42" s="30">
        <v>18.8</v>
      </c>
      <c r="AN42" s="7">
        <f>AL42+AM42</f>
        <v>27</v>
      </c>
      <c r="AO42" s="15">
        <f>AL42/AN42</f>
        <v>0.3037037037037037</v>
      </c>
      <c r="AP42" s="11" t="s">
        <v>65</v>
      </c>
      <c r="AQ42" s="30">
        <v>8.1</v>
      </c>
      <c r="AR42" s="30">
        <v>18.9</v>
      </c>
      <c r="AS42" s="7">
        <f>AQ42+AR42</f>
        <v>27</v>
      </c>
      <c r="AT42" s="15">
        <f t="shared" si="23"/>
        <v>0.3</v>
      </c>
      <c r="BB42">
        <v>264</v>
      </c>
      <c r="BC42">
        <f t="shared" si="15"/>
        <v>268</v>
      </c>
      <c r="BE42" s="11" t="s">
        <v>130</v>
      </c>
      <c r="BF42" s="11" t="s">
        <v>34</v>
      </c>
      <c r="BG42" s="11">
        <v>867317</v>
      </c>
      <c r="BH42" s="11">
        <v>100</v>
      </c>
      <c r="BI42" s="11">
        <v>8.2</v>
      </c>
      <c r="BJ42" s="11">
        <v>18.8</v>
      </c>
      <c r="BK42" s="11">
        <v>25.6</v>
      </c>
      <c r="BL42" s="11">
        <v>23.6</v>
      </c>
      <c r="BM42" s="11">
        <v>15.1</v>
      </c>
      <c r="BN42" s="11">
        <v>6.5</v>
      </c>
      <c r="BO42" s="11">
        <v>2.2</v>
      </c>
      <c r="BP42" s="11"/>
      <c r="BQ42" s="29">
        <f t="shared" si="16"/>
        <v>0.3037037037037037</v>
      </c>
      <c r="BT42" s="11">
        <v>264</v>
      </c>
      <c r="BU42" s="11">
        <f t="shared" si="17"/>
        <v>268</v>
      </c>
      <c r="BV42" s="11"/>
      <c r="BW42" s="11" t="str">
        <f ca="1" t="shared" si="18"/>
        <v>All Subjects                                                </v>
      </c>
      <c r="BX42" s="11" t="str">
        <f ca="1" t="shared" si="19"/>
        <v>Male &amp; Female</v>
      </c>
      <c r="BY42" s="90">
        <f ca="1" t="shared" si="19"/>
        <v>861819</v>
      </c>
      <c r="BZ42" s="90">
        <f ca="1" t="shared" si="19"/>
        <v>100</v>
      </c>
      <c r="CA42" s="11">
        <f ca="1" t="shared" si="19"/>
        <v>7.9</v>
      </c>
      <c r="CB42" s="11">
        <f ca="1" t="shared" si="19"/>
        <v>18.700000000000003</v>
      </c>
      <c r="CC42" s="11">
        <f ca="1" t="shared" si="19"/>
        <v>26</v>
      </c>
      <c r="CD42" s="11">
        <f ca="1" t="shared" si="19"/>
        <v>23.999999999999993</v>
      </c>
      <c r="CE42" s="11">
        <f ca="1" t="shared" si="19"/>
        <v>14.900000000000006</v>
      </c>
      <c r="CF42" s="11">
        <f ca="1" t="shared" si="19"/>
        <v>6.5</v>
      </c>
      <c r="CG42" s="11">
        <f ca="1" t="shared" si="19"/>
        <v>2</v>
      </c>
      <c r="CH42" s="11"/>
      <c r="CI42" s="29">
        <f t="shared" si="20"/>
        <v>0.29699248120300753</v>
      </c>
    </row>
    <row r="43" spans="35:87" ht="12.75">
      <c r="AI43" s="7"/>
      <c r="BP43" s="11"/>
      <c r="BQ43" s="29"/>
      <c r="CH43" s="11"/>
      <c r="CI43" s="29"/>
    </row>
    <row r="44" spans="26:87" ht="12.75">
      <c r="Z44" t="s">
        <v>83</v>
      </c>
      <c r="AD44" s="28">
        <v>0.1875</v>
      </c>
      <c r="AF44" t="s">
        <v>74</v>
      </c>
      <c r="AG44" s="2">
        <v>13.8</v>
      </c>
      <c r="AH44" s="2">
        <v>36.9</v>
      </c>
      <c r="AI44" s="7">
        <f>AG44+AH44</f>
        <v>50.7</v>
      </c>
      <c r="BP44" s="11"/>
      <c r="BQ44" s="29"/>
      <c r="CH44" s="11"/>
      <c r="CI44" s="29"/>
    </row>
    <row r="45" spans="26:87" ht="12.75">
      <c r="Z45" t="s">
        <v>48</v>
      </c>
      <c r="AD45" s="28">
        <v>0.17</v>
      </c>
      <c r="AF45" t="s">
        <v>48</v>
      </c>
      <c r="AG45" s="2">
        <v>8.5</v>
      </c>
      <c r="AH45" s="2">
        <v>41.5</v>
      </c>
      <c r="AI45" s="7">
        <f>AG45+AH45</f>
        <v>50</v>
      </c>
      <c r="BP45" s="11"/>
      <c r="BQ45" s="29"/>
      <c r="CH45" s="11"/>
      <c r="CI45" s="29"/>
    </row>
    <row r="46" spans="26:87" ht="12.75">
      <c r="Z46" t="s">
        <v>74</v>
      </c>
      <c r="AD46" s="28">
        <v>0.27218934911242604</v>
      </c>
      <c r="AF46" t="s">
        <v>63</v>
      </c>
      <c r="AG46" s="2">
        <v>3.6</v>
      </c>
      <c r="AH46" s="2">
        <v>15.6</v>
      </c>
      <c r="AI46" s="7">
        <f>AG46+AH46</f>
        <v>19.2</v>
      </c>
      <c r="BP46" s="11"/>
      <c r="BQ46" s="29"/>
      <c r="CH46" s="11"/>
      <c r="CI46" s="29"/>
    </row>
    <row r="47" spans="68:87" ht="12.75">
      <c r="BP47" s="11"/>
      <c r="BQ47" s="29"/>
      <c r="CH47" s="11"/>
      <c r="CI47" s="29"/>
    </row>
    <row r="48" spans="68:87" ht="12.75">
      <c r="BP48" s="11"/>
      <c r="BQ48" s="29"/>
      <c r="CH48" s="11"/>
      <c r="CI48" s="29"/>
    </row>
    <row r="49" spans="68:87" ht="12.75">
      <c r="BP49" s="11"/>
      <c r="BQ49" s="29"/>
      <c r="CH49" s="11"/>
      <c r="CI49" s="29"/>
    </row>
    <row r="50" spans="68:87" ht="12.75">
      <c r="BP50" s="11"/>
      <c r="BQ50" s="29"/>
      <c r="CH50" s="11"/>
      <c r="CI50" s="29"/>
    </row>
    <row r="51" spans="68:87" ht="12.75">
      <c r="BP51" s="11"/>
      <c r="BQ51" s="29"/>
      <c r="CH51" s="11"/>
      <c r="CI51" s="29"/>
    </row>
    <row r="52" spans="68:87" ht="12.75">
      <c r="BP52" s="11"/>
      <c r="BQ52" s="29"/>
      <c r="CH52" s="11"/>
      <c r="CI52" s="29"/>
    </row>
    <row r="53" spans="68:87" ht="12.75">
      <c r="BP53" s="11"/>
      <c r="BQ53" s="29"/>
      <c r="CH53" s="11"/>
      <c r="CI53" s="29"/>
    </row>
    <row r="54" spans="61:79" ht="12.75">
      <c r="BI54" s="82" t="s">
        <v>142</v>
      </c>
      <c r="CA54" s="82" t="s">
        <v>142</v>
      </c>
    </row>
    <row r="55" spans="58:85" ht="13.5" thickBot="1">
      <c r="BF55" s="22"/>
      <c r="BG55" s="23" t="s">
        <v>31</v>
      </c>
      <c r="BH55" s="24"/>
      <c r="BI55" s="25" t="s">
        <v>0</v>
      </c>
      <c r="BJ55" s="25" t="s">
        <v>1</v>
      </c>
      <c r="BK55" s="25" t="s">
        <v>2</v>
      </c>
      <c r="BL55" s="25" t="s">
        <v>3</v>
      </c>
      <c r="BM55" s="25" t="s">
        <v>4</v>
      </c>
      <c r="BN55" s="25" t="s">
        <v>5</v>
      </c>
      <c r="BO55" s="26" t="s">
        <v>7</v>
      </c>
      <c r="BX55" s="22"/>
      <c r="BY55" s="23" t="s">
        <v>31</v>
      </c>
      <c r="BZ55" s="24"/>
      <c r="CA55" s="25" t="s">
        <v>0</v>
      </c>
      <c r="CB55" s="25" t="s">
        <v>1</v>
      </c>
      <c r="CC55" s="25" t="s">
        <v>2</v>
      </c>
      <c r="CD55" s="25" t="s">
        <v>3</v>
      </c>
      <c r="CE55" s="25" t="s">
        <v>4</v>
      </c>
      <c r="CF55" s="25" t="s">
        <v>5</v>
      </c>
      <c r="CG55" s="26" t="s">
        <v>7</v>
      </c>
    </row>
    <row r="56" spans="57:85" ht="13.5">
      <c r="BE56" t="s">
        <v>100</v>
      </c>
      <c r="BF56" t="s">
        <v>34</v>
      </c>
      <c r="BG56">
        <v>45959</v>
      </c>
      <c r="BI56" s="80">
        <v>6526.177999999999</v>
      </c>
      <c r="BJ56" s="80">
        <v>7813.03</v>
      </c>
      <c r="BK56" s="80">
        <v>12225.094</v>
      </c>
      <c r="BL56" s="80">
        <v>10754.406000000003</v>
      </c>
      <c r="BM56" s="80">
        <v>5974.67</v>
      </c>
      <c r="BN56" s="80">
        <v>2114.1139999999973</v>
      </c>
      <c r="BO56" s="80">
        <v>551.5080000000013</v>
      </c>
      <c r="BW56" t="s">
        <v>100</v>
      </c>
      <c r="BX56" t="s">
        <v>34</v>
      </c>
      <c r="BY56">
        <v>46483</v>
      </c>
      <c r="CA56" s="80">
        <f aca="true" t="shared" si="24" ref="CA56:CA90">CA6*$BY56/100</f>
        <v>6089.272999999999</v>
      </c>
      <c r="CB56" s="80">
        <f aca="true" t="shared" si="25" ref="CB56:CG56">CB6*$BY56/100</f>
        <v>7948.593000000001</v>
      </c>
      <c r="CC56" s="80">
        <f t="shared" si="25"/>
        <v>12968.757000000001</v>
      </c>
      <c r="CD56" s="80">
        <f t="shared" si="25"/>
        <v>11341.851999999999</v>
      </c>
      <c r="CE56" s="80">
        <f t="shared" si="25"/>
        <v>5763.8920000000035</v>
      </c>
      <c r="CF56" s="80">
        <f t="shared" si="25"/>
        <v>1859.32</v>
      </c>
      <c r="CG56" s="80">
        <f t="shared" si="25"/>
        <v>511.3129999999973</v>
      </c>
    </row>
    <row r="57" spans="57:85" ht="13.5">
      <c r="BE57" t="s">
        <v>35</v>
      </c>
      <c r="BF57" t="s">
        <v>34</v>
      </c>
      <c r="BG57">
        <v>62041</v>
      </c>
      <c r="BI57" s="80">
        <v>5459.608</v>
      </c>
      <c r="BJ57" s="80">
        <v>12097.995</v>
      </c>
      <c r="BK57" s="80">
        <v>14765.758</v>
      </c>
      <c r="BL57" s="80">
        <v>13152.691999999997</v>
      </c>
      <c r="BM57" s="80">
        <v>9306.15</v>
      </c>
      <c r="BN57" s="80">
        <v>5459.607999999998</v>
      </c>
      <c r="BO57" s="80">
        <v>1799.1890000000035</v>
      </c>
      <c r="BW57" t="s">
        <v>35</v>
      </c>
      <c r="BX57" t="s">
        <v>34</v>
      </c>
      <c r="BY57">
        <v>63074</v>
      </c>
      <c r="CA57" s="80">
        <f t="shared" si="24"/>
        <v>4982.8460000000005</v>
      </c>
      <c r="CB57" s="80">
        <f aca="true" t="shared" si="26" ref="CB57:CG66">CB7*$BY57/100</f>
        <v>13056.318000000003</v>
      </c>
      <c r="CC57" s="80">
        <f t="shared" si="26"/>
        <v>15263.907999999998</v>
      </c>
      <c r="CD57" s="80">
        <f t="shared" si="26"/>
        <v>13182.466000000004</v>
      </c>
      <c r="CE57" s="80">
        <f t="shared" si="26"/>
        <v>9524.173999999997</v>
      </c>
      <c r="CF57" s="80">
        <f t="shared" si="26"/>
        <v>5361.29</v>
      </c>
      <c r="CG57" s="80">
        <f t="shared" si="26"/>
        <v>1702.9980000000019</v>
      </c>
    </row>
    <row r="58" spans="57:85" ht="13.5">
      <c r="BE58" t="s">
        <v>36</v>
      </c>
      <c r="BF58" t="s">
        <v>34</v>
      </c>
      <c r="BG58">
        <v>29748</v>
      </c>
      <c r="BI58" s="80">
        <v>1130.424</v>
      </c>
      <c r="BJ58" s="80">
        <v>3748.247999999999</v>
      </c>
      <c r="BK58" s="80">
        <v>8061.7080000000005</v>
      </c>
      <c r="BL58" s="80">
        <v>8716.163999999999</v>
      </c>
      <c r="BM58" s="80">
        <v>5503.38</v>
      </c>
      <c r="BN58" s="80">
        <v>2022.8639999999991</v>
      </c>
      <c r="BO58" s="80">
        <v>565.2120000000017</v>
      </c>
      <c r="BW58" t="s">
        <v>36</v>
      </c>
      <c r="BX58" t="s">
        <v>34</v>
      </c>
      <c r="BY58">
        <v>28567</v>
      </c>
      <c r="CA58" s="80">
        <f t="shared" si="24"/>
        <v>942.7109999999999</v>
      </c>
      <c r="CB58" s="80">
        <f t="shared" si="26"/>
        <v>3485.1739999999995</v>
      </c>
      <c r="CC58" s="80">
        <f t="shared" si="26"/>
        <v>7941.626</v>
      </c>
      <c r="CD58" s="80">
        <f t="shared" si="26"/>
        <v>8427.265</v>
      </c>
      <c r="CE58" s="80">
        <f t="shared" si="26"/>
        <v>5284.895</v>
      </c>
      <c r="CF58" s="80">
        <f t="shared" si="26"/>
        <v>1942.5559999999991</v>
      </c>
      <c r="CG58" s="80">
        <f t="shared" si="26"/>
        <v>542.7730000000016</v>
      </c>
    </row>
    <row r="59" spans="57:85" ht="13.5">
      <c r="BE59" t="s">
        <v>37</v>
      </c>
      <c r="BF59" t="s">
        <v>34</v>
      </c>
      <c r="BG59">
        <v>48082</v>
      </c>
      <c r="BI59" s="80">
        <v>4519.708</v>
      </c>
      <c r="BJ59" s="80">
        <v>11972.418</v>
      </c>
      <c r="BK59" s="80">
        <v>12116.664</v>
      </c>
      <c r="BL59" s="80">
        <v>8991.334</v>
      </c>
      <c r="BM59" s="80">
        <v>5962.167999999996</v>
      </c>
      <c r="BN59" s="80">
        <v>3317.6580000000026</v>
      </c>
      <c r="BO59" s="80">
        <v>1202.05</v>
      </c>
      <c r="BW59" t="s">
        <v>37</v>
      </c>
      <c r="BX59" t="s">
        <v>34</v>
      </c>
      <c r="BY59">
        <v>49234</v>
      </c>
      <c r="CA59" s="80">
        <f t="shared" si="24"/>
        <v>4332.592000000001</v>
      </c>
      <c r="CB59" s="80">
        <f t="shared" si="26"/>
        <v>12603.903999999999</v>
      </c>
      <c r="CC59" s="80">
        <f t="shared" si="26"/>
        <v>12948.542000000001</v>
      </c>
      <c r="CD59" s="80">
        <f t="shared" si="26"/>
        <v>9059.055999999997</v>
      </c>
      <c r="CE59" s="80">
        <f t="shared" si="26"/>
        <v>5858.846000000003</v>
      </c>
      <c r="CF59" s="80">
        <f t="shared" si="26"/>
        <v>3298.6780000000017</v>
      </c>
      <c r="CG59" s="80">
        <f t="shared" si="26"/>
        <v>1132.3819999999987</v>
      </c>
    </row>
    <row r="60" spans="57:85" ht="13.5">
      <c r="BE60" t="s">
        <v>103</v>
      </c>
      <c r="BF60" t="s">
        <v>34</v>
      </c>
      <c r="BG60">
        <v>6175</v>
      </c>
      <c r="BI60" s="80">
        <v>666.9</v>
      </c>
      <c r="BJ60" s="80">
        <v>1741.35</v>
      </c>
      <c r="BK60" s="80">
        <v>1735.175</v>
      </c>
      <c r="BL60" s="80">
        <v>1197.95</v>
      </c>
      <c r="BM60" s="80">
        <v>592.8</v>
      </c>
      <c r="BN60" s="80">
        <v>179.075</v>
      </c>
      <c r="BO60" s="80">
        <v>61.75</v>
      </c>
      <c r="BW60" t="s">
        <v>103</v>
      </c>
      <c r="BX60" t="s">
        <v>34</v>
      </c>
      <c r="BY60">
        <v>6635</v>
      </c>
      <c r="CA60" s="80">
        <f t="shared" si="24"/>
        <v>709.945</v>
      </c>
      <c r="CB60" s="80">
        <f t="shared" si="26"/>
        <v>1751.64</v>
      </c>
      <c r="CC60" s="80">
        <f t="shared" si="26"/>
        <v>1930.785</v>
      </c>
      <c r="CD60" s="80">
        <f t="shared" si="26"/>
        <v>1307.0950000000003</v>
      </c>
      <c r="CE60" s="80">
        <f t="shared" si="26"/>
        <v>676.7699999999993</v>
      </c>
      <c r="CF60" s="80">
        <f t="shared" si="26"/>
        <v>199.05</v>
      </c>
      <c r="CG60" s="80">
        <f t="shared" si="26"/>
        <v>59.71500000000037</v>
      </c>
    </row>
    <row r="61" spans="57:85" ht="13.5">
      <c r="BE61" t="s">
        <v>39</v>
      </c>
      <c r="BF61" t="s">
        <v>34</v>
      </c>
      <c r="BG61">
        <v>2032</v>
      </c>
      <c r="BI61" s="80">
        <v>111.76</v>
      </c>
      <c r="BJ61" s="80">
        <v>280.416</v>
      </c>
      <c r="BK61" s="80">
        <v>623.8240000000001</v>
      </c>
      <c r="BL61" s="80">
        <v>605.536</v>
      </c>
      <c r="BM61" s="80">
        <v>312.9280000000001</v>
      </c>
      <c r="BN61" s="80">
        <v>75.18400000000005</v>
      </c>
      <c r="BO61" s="80">
        <v>22.351999999999883</v>
      </c>
      <c r="BW61" t="s">
        <v>39</v>
      </c>
      <c r="BX61" t="s">
        <v>34</v>
      </c>
      <c r="BY61">
        <v>2118</v>
      </c>
      <c r="CA61" s="80">
        <f t="shared" si="24"/>
        <v>114.37200000000001</v>
      </c>
      <c r="CB61" s="80">
        <f t="shared" si="26"/>
        <v>256.278</v>
      </c>
      <c r="CC61" s="80">
        <f t="shared" si="26"/>
        <v>703.176</v>
      </c>
      <c r="CD61" s="80">
        <f t="shared" si="26"/>
        <v>662.934</v>
      </c>
      <c r="CE61" s="80">
        <f t="shared" si="26"/>
        <v>321.93600000000004</v>
      </c>
      <c r="CF61" s="80">
        <f t="shared" si="26"/>
        <v>50.831999999999816</v>
      </c>
      <c r="CG61" s="80">
        <f t="shared" si="26"/>
        <v>8.47200000000012</v>
      </c>
    </row>
    <row r="62" spans="57:85" ht="13.5">
      <c r="BE62" t="s">
        <v>40</v>
      </c>
      <c r="BF62" t="s">
        <v>34</v>
      </c>
      <c r="BG62">
        <v>4002</v>
      </c>
      <c r="BI62" s="80">
        <v>148.074</v>
      </c>
      <c r="BJ62" s="80">
        <v>512.2560000000001</v>
      </c>
      <c r="BK62" s="80">
        <v>864.4320000000001</v>
      </c>
      <c r="BL62" s="80">
        <v>980.49</v>
      </c>
      <c r="BM62" s="80">
        <v>788.3939999999998</v>
      </c>
      <c r="BN62" s="80">
        <v>508.2540000000001</v>
      </c>
      <c r="BO62" s="80">
        <v>200.1</v>
      </c>
      <c r="BW62" t="s">
        <v>40</v>
      </c>
      <c r="BX62" t="s">
        <v>34</v>
      </c>
      <c r="BY62">
        <v>3809</v>
      </c>
      <c r="CA62" s="80">
        <f t="shared" si="24"/>
        <v>129.506</v>
      </c>
      <c r="CB62" s="80">
        <f t="shared" si="26"/>
        <v>464.698</v>
      </c>
      <c r="CC62" s="80">
        <f t="shared" si="26"/>
        <v>796.0809999999999</v>
      </c>
      <c r="CD62" s="80">
        <f t="shared" si="26"/>
        <v>925.5869999999999</v>
      </c>
      <c r="CE62" s="80">
        <f t="shared" si="26"/>
        <v>845.5980000000002</v>
      </c>
      <c r="CF62" s="80">
        <f t="shared" si="26"/>
        <v>472.3160000000002</v>
      </c>
      <c r="CG62" s="80">
        <f t="shared" si="26"/>
        <v>175.2139999999998</v>
      </c>
    </row>
    <row r="63" spans="57:85" ht="13.5">
      <c r="BE63" t="s">
        <v>41</v>
      </c>
      <c r="BF63" t="s">
        <v>34</v>
      </c>
      <c r="BG63">
        <v>1721</v>
      </c>
      <c r="BI63" s="80">
        <v>46.467000000000006</v>
      </c>
      <c r="BJ63" s="80">
        <v>197.915</v>
      </c>
      <c r="BK63" s="80">
        <v>363.131</v>
      </c>
      <c r="BL63" s="80">
        <v>485.32200000000006</v>
      </c>
      <c r="BM63" s="80">
        <v>380.3409999999999</v>
      </c>
      <c r="BN63" s="80">
        <v>178.9840000000001</v>
      </c>
      <c r="BO63" s="80">
        <v>68.84</v>
      </c>
      <c r="BW63" t="s">
        <v>41</v>
      </c>
      <c r="BX63" t="s">
        <v>34</v>
      </c>
      <c r="BY63">
        <v>1117</v>
      </c>
      <c r="CA63" s="80">
        <f t="shared" si="24"/>
        <v>25.691</v>
      </c>
      <c r="CB63" s="80">
        <f t="shared" si="26"/>
        <v>112.81700000000001</v>
      </c>
      <c r="CC63" s="80">
        <f t="shared" si="26"/>
        <v>260.2610000000001</v>
      </c>
      <c r="CD63" s="80">
        <f t="shared" si="26"/>
        <v>319.46199999999993</v>
      </c>
      <c r="CE63" s="80">
        <f t="shared" si="26"/>
        <v>244.62300000000008</v>
      </c>
      <c r="CF63" s="80">
        <f t="shared" si="26"/>
        <v>104.9979999999999</v>
      </c>
      <c r="CG63" s="80">
        <f t="shared" si="26"/>
        <v>49.14800000000007</v>
      </c>
    </row>
    <row r="64" spans="57:85" ht="13.5">
      <c r="BE64" t="s">
        <v>104</v>
      </c>
      <c r="BF64" t="s">
        <v>34</v>
      </c>
      <c r="BG64">
        <v>18249</v>
      </c>
      <c r="BI64" s="80">
        <v>967.197</v>
      </c>
      <c r="BJ64" s="80">
        <v>2281.125</v>
      </c>
      <c r="BK64" s="80">
        <v>4598.748</v>
      </c>
      <c r="BL64" s="80">
        <v>4963.728</v>
      </c>
      <c r="BM64" s="80">
        <v>3540.3059999999987</v>
      </c>
      <c r="BN64" s="80">
        <v>1496.4180000000006</v>
      </c>
      <c r="BO64" s="80">
        <v>401.4780000000005</v>
      </c>
      <c r="BW64" t="s">
        <v>104</v>
      </c>
      <c r="BX64" t="s">
        <v>34</v>
      </c>
      <c r="BY64">
        <v>17105</v>
      </c>
      <c r="CA64" s="80">
        <f t="shared" si="24"/>
        <v>838.145</v>
      </c>
      <c r="CB64" s="80">
        <f t="shared" si="26"/>
        <v>2138.1249999999995</v>
      </c>
      <c r="CC64" s="80">
        <f t="shared" si="26"/>
        <v>4276.25</v>
      </c>
      <c r="CD64" s="80">
        <f t="shared" si="26"/>
        <v>4703.875000000001</v>
      </c>
      <c r="CE64" s="80">
        <f t="shared" si="26"/>
        <v>3318.369999999998</v>
      </c>
      <c r="CF64" s="80">
        <f t="shared" si="26"/>
        <v>1505.2399999999993</v>
      </c>
      <c r="CG64" s="80">
        <f t="shared" si="26"/>
        <v>324.99500000000097</v>
      </c>
    </row>
    <row r="65" spans="57:85" ht="13.5">
      <c r="BE65" t="s">
        <v>105</v>
      </c>
      <c r="BF65" t="s">
        <v>34</v>
      </c>
      <c r="BG65">
        <v>16059</v>
      </c>
      <c r="BI65" s="80">
        <v>578.124</v>
      </c>
      <c r="BJ65" s="80">
        <v>2328.555</v>
      </c>
      <c r="BK65" s="80">
        <v>4962.231</v>
      </c>
      <c r="BL65" s="80">
        <v>4897.995</v>
      </c>
      <c r="BM65" s="80">
        <v>2553.3810000000008</v>
      </c>
      <c r="BN65" s="80">
        <v>626.3009999999986</v>
      </c>
      <c r="BO65" s="80">
        <v>112.41300000000045</v>
      </c>
      <c r="BW65" t="s">
        <v>105</v>
      </c>
      <c r="BX65" t="s">
        <v>34</v>
      </c>
      <c r="BY65">
        <v>15139</v>
      </c>
      <c r="CA65" s="80">
        <f t="shared" si="24"/>
        <v>560.143</v>
      </c>
      <c r="CB65" s="80">
        <f t="shared" si="26"/>
        <v>1968.07</v>
      </c>
      <c r="CC65" s="80">
        <f t="shared" si="26"/>
        <v>4662.812</v>
      </c>
      <c r="CD65" s="80">
        <f t="shared" si="26"/>
        <v>4768.785</v>
      </c>
      <c r="CE65" s="80">
        <f t="shared" si="26"/>
        <v>2452.5180000000005</v>
      </c>
      <c r="CF65" s="80">
        <f t="shared" si="26"/>
        <v>635.8380000000004</v>
      </c>
      <c r="CG65" s="80">
        <f t="shared" si="26"/>
        <v>90.83399999999914</v>
      </c>
    </row>
    <row r="66" spans="57:85" ht="13.5">
      <c r="BE66" t="s">
        <v>106</v>
      </c>
      <c r="BF66" t="s">
        <v>34</v>
      </c>
      <c r="BG66">
        <v>23843</v>
      </c>
      <c r="BI66" s="80">
        <v>2050.498</v>
      </c>
      <c r="BJ66" s="80">
        <v>6342.238</v>
      </c>
      <c r="BK66" s="80">
        <v>6699.882999999998</v>
      </c>
      <c r="BL66" s="80">
        <v>4840.128999999999</v>
      </c>
      <c r="BM66" s="80">
        <v>2551.2010000000005</v>
      </c>
      <c r="BN66" s="80">
        <v>1001.4060000000006</v>
      </c>
      <c r="BO66" s="80">
        <v>357.645</v>
      </c>
      <c r="BW66" t="s">
        <v>106</v>
      </c>
      <c r="BX66" t="s">
        <v>34</v>
      </c>
      <c r="BY66">
        <v>24327</v>
      </c>
      <c r="CA66" s="80">
        <f t="shared" si="24"/>
        <v>1897.506</v>
      </c>
      <c r="CB66" s="80">
        <f t="shared" si="26"/>
        <v>6349.347</v>
      </c>
      <c r="CC66" s="80">
        <f t="shared" si="26"/>
        <v>7030.503</v>
      </c>
      <c r="CD66" s="80">
        <f t="shared" si="26"/>
        <v>4889.727000000002</v>
      </c>
      <c r="CE66" s="80">
        <f t="shared" si="26"/>
        <v>2724.6239999999975</v>
      </c>
      <c r="CF66" s="80">
        <f t="shared" si="26"/>
        <v>1094.715</v>
      </c>
      <c r="CG66" s="80">
        <f t="shared" si="26"/>
        <v>340.5780000000014</v>
      </c>
    </row>
    <row r="67" spans="57:85" ht="13.5">
      <c r="BE67" t="s">
        <v>107</v>
      </c>
      <c r="BF67" t="s">
        <v>34</v>
      </c>
      <c r="BG67">
        <v>89980</v>
      </c>
      <c r="BI67" s="80">
        <v>6388.58</v>
      </c>
      <c r="BJ67" s="80">
        <v>13676.96</v>
      </c>
      <c r="BK67" s="80">
        <v>24384.58</v>
      </c>
      <c r="BL67" s="80">
        <v>26274.16</v>
      </c>
      <c r="BM67" s="80">
        <v>14936.68</v>
      </c>
      <c r="BN67" s="80">
        <v>3779.16</v>
      </c>
      <c r="BO67" s="80">
        <v>539.8799999999949</v>
      </c>
      <c r="BW67" t="s">
        <v>107</v>
      </c>
      <c r="BX67" t="s">
        <v>34</v>
      </c>
      <c r="BY67">
        <v>89638</v>
      </c>
      <c r="CA67" s="80">
        <f t="shared" si="24"/>
        <v>6095.384</v>
      </c>
      <c r="CB67" s="80">
        <f aca="true" t="shared" si="27" ref="CB67:CG76">CB17*$BY67/100</f>
        <v>12907.872</v>
      </c>
      <c r="CC67" s="80">
        <f t="shared" si="27"/>
        <v>24112.622000000003</v>
      </c>
      <c r="CD67" s="80">
        <f t="shared" si="27"/>
        <v>26801.762</v>
      </c>
      <c r="CE67" s="80">
        <f t="shared" si="27"/>
        <v>15417.736000000003</v>
      </c>
      <c r="CF67" s="80">
        <f t="shared" si="27"/>
        <v>3764.7960000000026</v>
      </c>
      <c r="CG67" s="80">
        <f t="shared" si="27"/>
        <v>537.827999999995</v>
      </c>
    </row>
    <row r="68" spans="57:85" ht="13.5">
      <c r="BE68" t="s">
        <v>108</v>
      </c>
      <c r="BF68" t="s">
        <v>34</v>
      </c>
      <c r="BG68">
        <v>13196</v>
      </c>
      <c r="BI68" s="80">
        <v>1016.092</v>
      </c>
      <c r="BJ68" s="80">
        <v>4275.504</v>
      </c>
      <c r="BK68" s="80">
        <v>3866.4280000000003</v>
      </c>
      <c r="BL68" s="80">
        <v>2375.28</v>
      </c>
      <c r="BM68" s="80">
        <v>1148.0519999999985</v>
      </c>
      <c r="BN68" s="80">
        <v>395.88</v>
      </c>
      <c r="BO68" s="80">
        <v>118.76400000000075</v>
      </c>
      <c r="BW68" t="s">
        <v>108</v>
      </c>
      <c r="BX68" t="s">
        <v>34</v>
      </c>
      <c r="BY68">
        <v>12511</v>
      </c>
      <c r="CA68" s="80">
        <f t="shared" si="24"/>
        <v>850.748</v>
      </c>
      <c r="CB68" s="80">
        <f t="shared" si="27"/>
        <v>4078.5860000000002</v>
      </c>
      <c r="CC68" s="80">
        <f t="shared" si="27"/>
        <v>3678.2339999999995</v>
      </c>
      <c r="CD68" s="80">
        <f t="shared" si="27"/>
        <v>2314.535</v>
      </c>
      <c r="CE68" s="80">
        <f t="shared" si="27"/>
        <v>1100.9679999999996</v>
      </c>
      <c r="CF68" s="80">
        <f t="shared" si="27"/>
        <v>387.8410000000011</v>
      </c>
      <c r="CG68" s="80">
        <f t="shared" si="27"/>
        <v>100.08799999999965</v>
      </c>
    </row>
    <row r="69" spans="57:85" ht="13.5">
      <c r="BE69" t="s">
        <v>109</v>
      </c>
      <c r="BF69" t="s">
        <v>34</v>
      </c>
      <c r="BG69">
        <v>40984</v>
      </c>
      <c r="BI69" s="80">
        <v>1639.36</v>
      </c>
      <c r="BJ69" s="80">
        <v>3606.592</v>
      </c>
      <c r="BK69" s="80">
        <v>7623.023999999999</v>
      </c>
      <c r="BL69" s="80">
        <v>9959.112000000001</v>
      </c>
      <c r="BM69" s="80">
        <v>9221.4</v>
      </c>
      <c r="BN69" s="80">
        <v>6024.648000000002</v>
      </c>
      <c r="BO69" s="80">
        <v>2909.8639999999978</v>
      </c>
      <c r="BW69" t="s">
        <v>109</v>
      </c>
      <c r="BX69" t="s">
        <v>34</v>
      </c>
      <c r="BY69">
        <v>35558</v>
      </c>
      <c r="CA69" s="80">
        <f t="shared" si="24"/>
        <v>1493.4360000000001</v>
      </c>
      <c r="CB69" s="80">
        <f t="shared" si="27"/>
        <v>2915.756</v>
      </c>
      <c r="CC69" s="80">
        <f t="shared" si="27"/>
        <v>6258.2080000000005</v>
      </c>
      <c r="CD69" s="80">
        <f t="shared" si="27"/>
        <v>8498.362</v>
      </c>
      <c r="CE69" s="80">
        <f t="shared" si="27"/>
        <v>8213.898000000001</v>
      </c>
      <c r="CF69" s="80">
        <f t="shared" si="27"/>
        <v>5547.047999999998</v>
      </c>
      <c r="CG69" s="80">
        <f t="shared" si="27"/>
        <v>2631.2920000000017</v>
      </c>
    </row>
    <row r="70" spans="57:85" ht="13.5">
      <c r="BE70" t="s">
        <v>110</v>
      </c>
      <c r="BF70" t="s">
        <v>34</v>
      </c>
      <c r="BG70">
        <v>31226</v>
      </c>
      <c r="BI70" s="80">
        <v>2217.046</v>
      </c>
      <c r="BJ70" s="80">
        <v>7181.98</v>
      </c>
      <c r="BK70" s="80">
        <v>8712.053999999998</v>
      </c>
      <c r="BL70" s="80">
        <v>7369.335999999998</v>
      </c>
      <c r="BM70" s="80">
        <v>4153.058000000004</v>
      </c>
      <c r="BN70" s="80">
        <v>1280.2659999999983</v>
      </c>
      <c r="BO70" s="80">
        <v>312.26</v>
      </c>
      <c r="BW70" t="s">
        <v>110</v>
      </c>
      <c r="BX70" t="s">
        <v>34</v>
      </c>
      <c r="BY70">
        <v>32005</v>
      </c>
      <c r="CA70" s="80">
        <f t="shared" si="24"/>
        <v>2016.315</v>
      </c>
      <c r="CB70" s="80">
        <f t="shared" si="27"/>
        <v>7297.14</v>
      </c>
      <c r="CC70" s="80">
        <f t="shared" si="27"/>
        <v>9281.45</v>
      </c>
      <c r="CD70" s="80">
        <f t="shared" si="27"/>
        <v>7873.23</v>
      </c>
      <c r="CE70" s="80">
        <f t="shared" si="27"/>
        <v>4032.6299999999983</v>
      </c>
      <c r="CF70" s="80">
        <f t="shared" si="27"/>
        <v>1248.195000000002</v>
      </c>
      <c r="CG70" s="80">
        <f t="shared" si="27"/>
        <v>256.0399999999991</v>
      </c>
    </row>
    <row r="71" spans="57:85" ht="13.5">
      <c r="BE71" t="s">
        <v>111</v>
      </c>
      <c r="BF71" t="s">
        <v>34</v>
      </c>
      <c r="BG71">
        <v>5166</v>
      </c>
      <c r="BI71" s="80">
        <v>470.106</v>
      </c>
      <c r="BJ71" s="80">
        <v>1699.614</v>
      </c>
      <c r="BK71" s="80">
        <v>1368.99</v>
      </c>
      <c r="BL71" s="80">
        <v>966.0420000000001</v>
      </c>
      <c r="BM71" s="80">
        <v>459.7739999999996</v>
      </c>
      <c r="BN71" s="80">
        <v>165.31200000000015</v>
      </c>
      <c r="BO71" s="80">
        <v>36.16200000000015</v>
      </c>
      <c r="BW71" t="s">
        <v>111</v>
      </c>
      <c r="BX71" t="s">
        <v>34</v>
      </c>
      <c r="BY71">
        <v>4773</v>
      </c>
      <c r="CA71" s="80">
        <f t="shared" si="24"/>
        <v>377.06700000000006</v>
      </c>
      <c r="CB71" s="80">
        <f t="shared" si="27"/>
        <v>1598.955</v>
      </c>
      <c r="CC71" s="80">
        <f t="shared" si="27"/>
        <v>1255.2990000000002</v>
      </c>
      <c r="CD71" s="80">
        <f t="shared" si="27"/>
        <v>868.6860000000001</v>
      </c>
      <c r="CE71" s="80">
        <f t="shared" si="27"/>
        <v>477.3</v>
      </c>
      <c r="CF71" s="80">
        <f t="shared" si="27"/>
        <v>157.50899999999987</v>
      </c>
      <c r="CG71" s="80">
        <f t="shared" si="27"/>
        <v>38.18399999999986</v>
      </c>
    </row>
    <row r="72" spans="57:85" ht="13.5">
      <c r="BE72" t="s">
        <v>112</v>
      </c>
      <c r="BF72" t="s">
        <v>34</v>
      </c>
      <c r="BG72">
        <v>50897</v>
      </c>
      <c r="BI72" s="80">
        <v>3664.5840000000003</v>
      </c>
      <c r="BJ72" s="80">
        <v>10281.194</v>
      </c>
      <c r="BK72" s="80">
        <v>14709.232999999998</v>
      </c>
      <c r="BL72" s="80">
        <v>12826.044000000002</v>
      </c>
      <c r="BM72" s="80">
        <v>6820.198000000003</v>
      </c>
      <c r="BN72" s="80">
        <v>2086.7769999999973</v>
      </c>
      <c r="BO72" s="80">
        <v>508.97</v>
      </c>
      <c r="BW72" t="s">
        <v>112</v>
      </c>
      <c r="BX72" t="s">
        <v>34</v>
      </c>
      <c r="BY72">
        <v>51652</v>
      </c>
      <c r="CA72" s="80">
        <f t="shared" si="24"/>
        <v>3563.9880000000003</v>
      </c>
      <c r="CB72" s="80">
        <f t="shared" si="27"/>
        <v>10123.792000000001</v>
      </c>
      <c r="CC72" s="80">
        <f t="shared" si="27"/>
        <v>15392.295999999998</v>
      </c>
      <c r="CD72" s="80">
        <f t="shared" si="27"/>
        <v>13274.564000000002</v>
      </c>
      <c r="CE72" s="80">
        <f t="shared" si="27"/>
        <v>6818.064000000001</v>
      </c>
      <c r="CF72" s="80">
        <f t="shared" si="27"/>
        <v>2066.08</v>
      </c>
      <c r="CG72" s="80">
        <f t="shared" si="27"/>
        <v>413.21599999999853</v>
      </c>
    </row>
    <row r="73" spans="57:85" ht="13.5">
      <c r="BE73" t="s">
        <v>113</v>
      </c>
      <c r="BF73" t="s">
        <v>34</v>
      </c>
      <c r="BG73">
        <v>11960</v>
      </c>
      <c r="BI73" s="80">
        <v>299</v>
      </c>
      <c r="BJ73" s="80">
        <v>1148.16</v>
      </c>
      <c r="BK73" s="80">
        <v>2607.28</v>
      </c>
      <c r="BL73" s="80">
        <v>3193.32</v>
      </c>
      <c r="BM73" s="80">
        <v>2822.56</v>
      </c>
      <c r="BN73" s="80">
        <v>1447.16</v>
      </c>
      <c r="BO73" s="80">
        <v>442.52</v>
      </c>
      <c r="BW73" t="s">
        <v>113</v>
      </c>
      <c r="BX73" t="s">
        <v>34</v>
      </c>
      <c r="BY73">
        <v>11088</v>
      </c>
      <c r="CA73" s="80">
        <f t="shared" si="24"/>
        <v>266.112</v>
      </c>
      <c r="CB73" s="80">
        <f t="shared" si="27"/>
        <v>1142.0639999999999</v>
      </c>
      <c r="CC73" s="80">
        <f t="shared" si="27"/>
        <v>2439.36</v>
      </c>
      <c r="CD73" s="80">
        <f t="shared" si="27"/>
        <v>3115.727999999999</v>
      </c>
      <c r="CE73" s="80">
        <f t="shared" si="27"/>
        <v>2450.4480000000012</v>
      </c>
      <c r="CF73" s="80">
        <f t="shared" si="27"/>
        <v>1297.2959999999987</v>
      </c>
      <c r="CG73" s="80">
        <f t="shared" si="27"/>
        <v>376.99200000000064</v>
      </c>
    </row>
    <row r="74" spans="57:85" ht="13.5">
      <c r="BE74" t="s">
        <v>114</v>
      </c>
      <c r="BF74" t="s">
        <v>34</v>
      </c>
      <c r="BG74">
        <v>328</v>
      </c>
      <c r="BI74" s="80">
        <v>28.864</v>
      </c>
      <c r="BJ74" s="80">
        <v>144.976</v>
      </c>
      <c r="BK74" s="80">
        <v>89.21600000000001</v>
      </c>
      <c r="BL74" s="80">
        <v>41</v>
      </c>
      <c r="BM74" s="80">
        <v>14.103999999999992</v>
      </c>
      <c r="BN74" s="80">
        <v>5.903999999999991</v>
      </c>
      <c r="BO74" s="80">
        <v>3.9360000000000093</v>
      </c>
      <c r="BW74" t="s">
        <v>114</v>
      </c>
      <c r="BX74" t="s">
        <v>34</v>
      </c>
      <c r="BY74">
        <v>304</v>
      </c>
      <c r="CA74" s="80">
        <f t="shared" si="24"/>
        <v>31.007999999999996</v>
      </c>
      <c r="CB74" s="80">
        <f t="shared" si="27"/>
        <v>125.85600000000002</v>
      </c>
      <c r="CC74" s="80">
        <f t="shared" si="27"/>
        <v>101.23200000000001</v>
      </c>
      <c r="CD74" s="80">
        <f t="shared" si="27"/>
        <v>28.88</v>
      </c>
      <c r="CE74" s="80">
        <f t="shared" si="27"/>
        <v>13.071999999999992</v>
      </c>
      <c r="CF74" s="80">
        <f t="shared" si="27"/>
        <v>1.8239999999999827</v>
      </c>
      <c r="CG74" s="80">
        <f t="shared" si="27"/>
        <v>2.1280000000000086</v>
      </c>
    </row>
    <row r="75" spans="57:85" ht="13.5">
      <c r="BE75" t="s">
        <v>115</v>
      </c>
      <c r="BF75" t="s">
        <v>34</v>
      </c>
      <c r="BG75">
        <v>14379</v>
      </c>
      <c r="BI75" s="80">
        <v>675.813</v>
      </c>
      <c r="BJ75" s="80">
        <v>1969.9229999999998</v>
      </c>
      <c r="BK75" s="80">
        <v>3393.4440000000004</v>
      </c>
      <c r="BL75" s="80">
        <v>3609.128999999999</v>
      </c>
      <c r="BM75" s="80">
        <v>2803.905</v>
      </c>
      <c r="BN75" s="80">
        <v>1409.1420000000016</v>
      </c>
      <c r="BO75" s="80">
        <v>517.6439999999992</v>
      </c>
      <c r="BW75" t="s">
        <v>115</v>
      </c>
      <c r="BX75" t="s">
        <v>34</v>
      </c>
      <c r="BY75">
        <v>13154</v>
      </c>
      <c r="CA75" s="80">
        <f t="shared" si="24"/>
        <v>670.8539999999999</v>
      </c>
      <c r="CB75" s="80">
        <f t="shared" si="27"/>
        <v>1683.7119999999998</v>
      </c>
      <c r="CC75" s="80">
        <f t="shared" si="27"/>
        <v>3196.4220000000005</v>
      </c>
      <c r="CD75" s="80">
        <f t="shared" si="27"/>
        <v>3393.7319999999995</v>
      </c>
      <c r="CE75" s="80">
        <f t="shared" si="27"/>
        <v>2486.1060000000007</v>
      </c>
      <c r="CF75" s="80">
        <f t="shared" si="27"/>
        <v>1262.7839999999992</v>
      </c>
      <c r="CG75" s="80">
        <f t="shared" si="27"/>
        <v>460.39</v>
      </c>
    </row>
    <row r="76" spans="57:85" ht="13.5">
      <c r="BE76" t="s">
        <v>116</v>
      </c>
      <c r="BF76" t="s">
        <v>34</v>
      </c>
      <c r="BG76">
        <v>82995</v>
      </c>
      <c r="BI76" s="83">
        <v>14773.11</v>
      </c>
      <c r="BJ76" s="80">
        <v>22325.655</v>
      </c>
      <c r="BK76" s="80">
        <v>18009.915</v>
      </c>
      <c r="BL76" s="80">
        <v>12781.23</v>
      </c>
      <c r="BM76" s="80">
        <v>8465.49</v>
      </c>
      <c r="BN76" s="80">
        <v>4647.72</v>
      </c>
      <c r="BO76" s="80">
        <v>1991.88</v>
      </c>
      <c r="BW76" t="s">
        <v>116</v>
      </c>
      <c r="BX76" t="s">
        <v>34</v>
      </c>
      <c r="BY76">
        <v>85714</v>
      </c>
      <c r="CA76" s="80">
        <f t="shared" si="24"/>
        <v>14914.235999999999</v>
      </c>
      <c r="CB76" s="80">
        <f t="shared" si="27"/>
        <v>22714.21</v>
      </c>
      <c r="CC76" s="80">
        <f t="shared" si="27"/>
        <v>18857.080000000005</v>
      </c>
      <c r="CD76" s="80">
        <f t="shared" si="27"/>
        <v>13457.09799999999</v>
      </c>
      <c r="CE76" s="80">
        <f t="shared" si="27"/>
        <v>8999.97</v>
      </c>
      <c r="CF76" s="80">
        <f t="shared" si="27"/>
        <v>4799.984000000008</v>
      </c>
      <c r="CG76" s="80">
        <f t="shared" si="27"/>
        <v>1971.4219999999975</v>
      </c>
    </row>
    <row r="77" spans="57:85" ht="13.5">
      <c r="BE77" t="s">
        <v>117</v>
      </c>
      <c r="BF77" t="s">
        <v>34</v>
      </c>
      <c r="BG77">
        <v>12287</v>
      </c>
      <c r="BI77" s="80">
        <v>3378.925</v>
      </c>
      <c r="BJ77" s="80">
        <v>3710.6740000000004</v>
      </c>
      <c r="BK77" s="80">
        <v>2617.131</v>
      </c>
      <c r="BL77" s="80">
        <v>1290.135</v>
      </c>
      <c r="BM77" s="80">
        <v>712.6459999999996</v>
      </c>
      <c r="BN77" s="80">
        <v>368.61</v>
      </c>
      <c r="BO77" s="80">
        <v>208.87900000000033</v>
      </c>
      <c r="BW77" t="s">
        <v>117</v>
      </c>
      <c r="BX77" t="s">
        <v>34</v>
      </c>
      <c r="BY77">
        <v>13223</v>
      </c>
      <c r="CA77" s="80">
        <f t="shared" si="24"/>
        <v>3781.7780000000002</v>
      </c>
      <c r="CB77" s="80">
        <f aca="true" t="shared" si="28" ref="CB77:CG86">CB27*$BY77/100</f>
        <v>3808.2239999999997</v>
      </c>
      <c r="CC77" s="80">
        <f t="shared" si="28"/>
        <v>2776.8300000000013</v>
      </c>
      <c r="CD77" s="80">
        <f t="shared" si="28"/>
        <v>1454.53</v>
      </c>
      <c r="CE77" s="80">
        <f t="shared" si="28"/>
        <v>806.6029999999993</v>
      </c>
      <c r="CF77" s="80">
        <f t="shared" si="28"/>
        <v>370.24399999999963</v>
      </c>
      <c r="CG77" s="80">
        <f t="shared" si="28"/>
        <v>224.7910000000004</v>
      </c>
    </row>
    <row r="78" spans="57:85" ht="13.5">
      <c r="BE78" t="s">
        <v>118</v>
      </c>
      <c r="BF78" t="s">
        <v>34</v>
      </c>
      <c r="BG78">
        <v>33855</v>
      </c>
      <c r="BI78" s="80">
        <v>541.68</v>
      </c>
      <c r="BJ78" s="80">
        <v>3453.21</v>
      </c>
      <c r="BK78" s="80">
        <v>10495.05</v>
      </c>
      <c r="BL78" s="80">
        <v>12153.945000000002</v>
      </c>
      <c r="BM78" s="80">
        <v>5619.93</v>
      </c>
      <c r="BN78" s="80">
        <v>1286.49</v>
      </c>
      <c r="BO78" s="80">
        <v>304.6950000000019</v>
      </c>
      <c r="BW78" t="s">
        <v>118</v>
      </c>
      <c r="BX78" t="s">
        <v>34</v>
      </c>
      <c r="BY78">
        <v>32111</v>
      </c>
      <c r="CA78" s="80">
        <f t="shared" si="24"/>
        <v>513.7760000000001</v>
      </c>
      <c r="CB78" s="80">
        <f t="shared" si="28"/>
        <v>3018.434</v>
      </c>
      <c r="CC78" s="80">
        <f t="shared" si="28"/>
        <v>9729.633</v>
      </c>
      <c r="CD78" s="80">
        <f t="shared" si="28"/>
        <v>11848.959</v>
      </c>
      <c r="CE78" s="80">
        <f t="shared" si="28"/>
        <v>5619.425</v>
      </c>
      <c r="CF78" s="80">
        <f t="shared" si="28"/>
        <v>1155.9959999999983</v>
      </c>
      <c r="CG78" s="80">
        <f t="shared" si="28"/>
        <v>224.77700000000092</v>
      </c>
    </row>
    <row r="79" spans="57:85" ht="13.5">
      <c r="BE79" t="s">
        <v>119</v>
      </c>
      <c r="BF79" t="s">
        <v>34</v>
      </c>
      <c r="BG79">
        <v>10064</v>
      </c>
      <c r="BI79" s="80">
        <v>422.68800000000005</v>
      </c>
      <c r="BJ79" s="80">
        <v>1489.4720000000002</v>
      </c>
      <c r="BK79" s="80">
        <v>2505.9359999999997</v>
      </c>
      <c r="BL79" s="80">
        <v>2646.832000000001</v>
      </c>
      <c r="BM79" s="80">
        <v>1972.5439999999994</v>
      </c>
      <c r="BN79" s="80">
        <v>835.3119999999997</v>
      </c>
      <c r="BO79" s="80">
        <v>191.21600000000058</v>
      </c>
      <c r="BW79" t="s">
        <v>119</v>
      </c>
      <c r="BX79" t="s">
        <v>34</v>
      </c>
      <c r="BY79">
        <v>9495</v>
      </c>
      <c r="CA79" s="80">
        <f t="shared" si="24"/>
        <v>389.295</v>
      </c>
      <c r="CB79" s="80">
        <f t="shared" si="28"/>
        <v>1386.27</v>
      </c>
      <c r="CC79" s="80">
        <f t="shared" si="28"/>
        <v>2335.7699999999995</v>
      </c>
      <c r="CD79" s="80">
        <f t="shared" si="28"/>
        <v>2544.66</v>
      </c>
      <c r="CE79" s="80">
        <f t="shared" si="28"/>
        <v>1870.5150000000003</v>
      </c>
      <c r="CF79" s="80">
        <f t="shared" si="28"/>
        <v>807.075</v>
      </c>
      <c r="CG79" s="80">
        <f t="shared" si="28"/>
        <v>161.41500000000028</v>
      </c>
    </row>
    <row r="80" spans="57:85" ht="13.5">
      <c r="BE80" t="s">
        <v>120</v>
      </c>
      <c r="BF80" t="s">
        <v>34</v>
      </c>
      <c r="BG80">
        <v>3575</v>
      </c>
      <c r="BI80" s="80">
        <v>168.025</v>
      </c>
      <c r="BJ80" s="80">
        <v>432.575</v>
      </c>
      <c r="BK80" s="80">
        <v>1076.075</v>
      </c>
      <c r="BL80" s="80">
        <v>1097.525</v>
      </c>
      <c r="BM80" s="80">
        <v>600.6000000000005</v>
      </c>
      <c r="BN80" s="80">
        <v>175.175</v>
      </c>
      <c r="BO80" s="80">
        <v>25.0250000000001</v>
      </c>
      <c r="BW80" t="s">
        <v>120</v>
      </c>
      <c r="BX80" t="s">
        <v>34</v>
      </c>
      <c r="BY80">
        <v>3152</v>
      </c>
      <c r="CA80" s="80">
        <f t="shared" si="24"/>
        <v>122.928</v>
      </c>
      <c r="CB80" s="80">
        <f t="shared" si="28"/>
        <v>438.12800000000004</v>
      </c>
      <c r="CC80" s="80">
        <f t="shared" si="28"/>
        <v>955.056</v>
      </c>
      <c r="CD80" s="80">
        <f t="shared" si="28"/>
        <v>964.5120000000002</v>
      </c>
      <c r="CE80" s="80">
        <f t="shared" si="28"/>
        <v>501.1679999999997</v>
      </c>
      <c r="CF80" s="80">
        <f t="shared" si="28"/>
        <v>148.1440000000001</v>
      </c>
      <c r="CG80" s="80">
        <f t="shared" si="28"/>
        <v>22.06400000000009</v>
      </c>
    </row>
    <row r="81" spans="57:85" ht="13.5">
      <c r="BE81" t="s">
        <v>121</v>
      </c>
      <c r="BF81" t="s">
        <v>34</v>
      </c>
      <c r="BG81">
        <v>19344</v>
      </c>
      <c r="BI81" s="80">
        <v>851.1360000000001</v>
      </c>
      <c r="BJ81" s="80">
        <v>2089.152</v>
      </c>
      <c r="BK81" s="80">
        <v>4120.272</v>
      </c>
      <c r="BL81" s="80">
        <v>4952.064</v>
      </c>
      <c r="BM81" s="80">
        <v>4275.024</v>
      </c>
      <c r="BN81" s="80">
        <v>2456.6880000000006</v>
      </c>
      <c r="BO81" s="80">
        <v>599.663999999999</v>
      </c>
      <c r="BW81" t="s">
        <v>121</v>
      </c>
      <c r="BX81" t="s">
        <v>34</v>
      </c>
      <c r="BY81">
        <v>16896</v>
      </c>
      <c r="CA81" s="80">
        <f t="shared" si="24"/>
        <v>642.048</v>
      </c>
      <c r="CB81" s="80">
        <f t="shared" si="28"/>
        <v>1858.56</v>
      </c>
      <c r="CC81" s="80">
        <f t="shared" si="28"/>
        <v>3835.3920000000003</v>
      </c>
      <c r="CD81" s="80">
        <f t="shared" si="28"/>
        <v>4443.647999999999</v>
      </c>
      <c r="CE81" s="80">
        <f t="shared" si="28"/>
        <v>3632.64</v>
      </c>
      <c r="CF81" s="80">
        <f t="shared" si="28"/>
        <v>1993.7279999999996</v>
      </c>
      <c r="CG81" s="80">
        <f t="shared" si="28"/>
        <v>489.98400000000095</v>
      </c>
    </row>
    <row r="82" spans="57:85" ht="13.5">
      <c r="BE82" t="s">
        <v>122</v>
      </c>
      <c r="BF82" t="s">
        <v>34</v>
      </c>
      <c r="BG82">
        <v>32860</v>
      </c>
      <c r="BI82" s="80">
        <v>3417.44</v>
      </c>
      <c r="BJ82" s="80">
        <v>7426.36</v>
      </c>
      <c r="BK82" s="80">
        <v>7294.92</v>
      </c>
      <c r="BL82" s="80">
        <v>6013.38</v>
      </c>
      <c r="BM82" s="80">
        <v>4764.7</v>
      </c>
      <c r="BN82" s="80">
        <v>2858.82</v>
      </c>
      <c r="BO82" s="80">
        <v>1084.38</v>
      </c>
      <c r="BW82" t="s">
        <v>122</v>
      </c>
      <c r="BX82" t="s">
        <v>34</v>
      </c>
      <c r="BY82">
        <v>34509</v>
      </c>
      <c r="CA82" s="80">
        <f t="shared" si="24"/>
        <v>3416.3910000000005</v>
      </c>
      <c r="CB82" s="80">
        <f t="shared" si="28"/>
        <v>7591.98</v>
      </c>
      <c r="CC82" s="80">
        <f t="shared" si="28"/>
        <v>7971.579000000001</v>
      </c>
      <c r="CD82" s="80">
        <f t="shared" si="28"/>
        <v>6556.71</v>
      </c>
      <c r="CE82" s="80">
        <f t="shared" si="28"/>
        <v>4796.751000000002</v>
      </c>
      <c r="CF82" s="80">
        <f t="shared" si="28"/>
        <v>3071.3009999999967</v>
      </c>
      <c r="CG82" s="80">
        <f t="shared" si="28"/>
        <v>1104.2880000000011</v>
      </c>
    </row>
    <row r="83" spans="57:85" ht="13.5">
      <c r="BE83" t="s">
        <v>123</v>
      </c>
      <c r="BF83" t="s">
        <v>34</v>
      </c>
      <c r="BG83">
        <v>14848</v>
      </c>
      <c r="BI83" s="80">
        <v>1306.624</v>
      </c>
      <c r="BJ83" s="80">
        <v>3444.736</v>
      </c>
      <c r="BK83" s="80">
        <v>4305.92</v>
      </c>
      <c r="BL83" s="80">
        <v>3162.624</v>
      </c>
      <c r="BM83" s="80">
        <v>1692.6720000000007</v>
      </c>
      <c r="BN83" s="80">
        <v>683.0079999999991</v>
      </c>
      <c r="BO83" s="80">
        <v>252.41600000000042</v>
      </c>
      <c r="BW83" t="s">
        <v>123</v>
      </c>
      <c r="BX83" t="s">
        <v>34</v>
      </c>
      <c r="BY83">
        <v>15260</v>
      </c>
      <c r="CA83" s="80">
        <f t="shared" si="24"/>
        <v>1068.2</v>
      </c>
      <c r="CB83" s="80">
        <f t="shared" si="28"/>
        <v>3525.06</v>
      </c>
      <c r="CC83" s="80">
        <f t="shared" si="28"/>
        <v>4440.66</v>
      </c>
      <c r="CD83" s="80">
        <f t="shared" si="28"/>
        <v>3372.4599999999996</v>
      </c>
      <c r="CE83" s="80">
        <f t="shared" si="28"/>
        <v>1861.7200000000003</v>
      </c>
      <c r="CF83" s="80">
        <f t="shared" si="28"/>
        <v>763</v>
      </c>
      <c r="CG83" s="80">
        <f t="shared" si="28"/>
        <v>228.9</v>
      </c>
    </row>
    <row r="84" spans="57:85" ht="13.5">
      <c r="BE84" t="s">
        <v>124</v>
      </c>
      <c r="BF84" t="s">
        <v>34</v>
      </c>
      <c r="BG84">
        <v>56133</v>
      </c>
      <c r="BI84" s="80">
        <v>2413.719</v>
      </c>
      <c r="BJ84" s="80">
        <v>7802.486999999999</v>
      </c>
      <c r="BK84" s="80">
        <v>14089.382999999998</v>
      </c>
      <c r="BL84" s="80">
        <v>14819.112000000005</v>
      </c>
      <c r="BM84" s="80">
        <v>10384.605</v>
      </c>
      <c r="BN84" s="80">
        <v>4995.836999999996</v>
      </c>
      <c r="BO84" s="80">
        <v>1627.8570000000034</v>
      </c>
      <c r="BW84" t="s">
        <v>124</v>
      </c>
      <c r="BX84" t="s">
        <v>34</v>
      </c>
      <c r="BY84">
        <v>56486</v>
      </c>
      <c r="CA84" s="80">
        <f t="shared" si="24"/>
        <v>2372.4120000000003</v>
      </c>
      <c r="CB84" s="80">
        <f t="shared" si="28"/>
        <v>7512.638000000001</v>
      </c>
      <c r="CC84" s="80">
        <f t="shared" si="28"/>
        <v>14742.846000000001</v>
      </c>
      <c r="CD84" s="80">
        <f t="shared" si="28"/>
        <v>15138.248000000003</v>
      </c>
      <c r="CE84" s="80">
        <f t="shared" si="28"/>
        <v>10336.937999999998</v>
      </c>
      <c r="CF84" s="80">
        <f t="shared" si="28"/>
        <v>4857.795999999997</v>
      </c>
      <c r="CG84" s="80">
        <f t="shared" si="28"/>
        <v>1525.1220000000017</v>
      </c>
    </row>
    <row r="85" spans="57:85" ht="13.5">
      <c r="BE85" t="s">
        <v>125</v>
      </c>
      <c r="BF85" t="s">
        <v>34</v>
      </c>
      <c r="BG85">
        <v>22325</v>
      </c>
      <c r="BI85" s="80">
        <v>1227.875</v>
      </c>
      <c r="BJ85" s="80">
        <v>4866.85</v>
      </c>
      <c r="BK85" s="80">
        <v>6809.124999999999</v>
      </c>
      <c r="BL85" s="80">
        <v>5224.05</v>
      </c>
      <c r="BM85" s="80">
        <v>2790.625</v>
      </c>
      <c r="BN85" s="80">
        <v>1071.6</v>
      </c>
      <c r="BO85" s="80">
        <v>334.875</v>
      </c>
      <c r="BW85" t="s">
        <v>125</v>
      </c>
      <c r="BX85" t="s">
        <v>34</v>
      </c>
      <c r="BY85">
        <v>23042</v>
      </c>
      <c r="CA85" s="80">
        <f t="shared" si="24"/>
        <v>1152.1</v>
      </c>
      <c r="CB85" s="80">
        <f t="shared" si="28"/>
        <v>4723.61</v>
      </c>
      <c r="CC85" s="80">
        <f t="shared" si="28"/>
        <v>7004.767999999999</v>
      </c>
      <c r="CD85" s="80">
        <f t="shared" si="28"/>
        <v>5622.248</v>
      </c>
      <c r="CE85" s="80">
        <f t="shared" si="28"/>
        <v>3064.5859999999993</v>
      </c>
      <c r="CF85" s="80">
        <f t="shared" si="28"/>
        <v>1152.1</v>
      </c>
      <c r="CG85" s="80">
        <f t="shared" si="28"/>
        <v>322.58800000000133</v>
      </c>
    </row>
    <row r="86" spans="57:85" ht="13.5">
      <c r="BE86" t="s">
        <v>60</v>
      </c>
      <c r="BF86" t="s">
        <v>34</v>
      </c>
      <c r="BG86">
        <v>30714</v>
      </c>
      <c r="BI86" s="80">
        <v>1474.272</v>
      </c>
      <c r="BJ86" s="80">
        <v>4484.243999999999</v>
      </c>
      <c r="BK86" s="80">
        <v>8108.496</v>
      </c>
      <c r="BL86" s="80">
        <v>8354.208</v>
      </c>
      <c r="BM86" s="80">
        <v>5497.806000000002</v>
      </c>
      <c r="BN86" s="80">
        <v>2149.98</v>
      </c>
      <c r="BO86" s="80">
        <v>644.9939999999983</v>
      </c>
      <c r="BW86" t="s">
        <v>60</v>
      </c>
      <c r="BX86" t="s">
        <v>34</v>
      </c>
      <c r="BY86">
        <v>31357</v>
      </c>
      <c r="CA86" s="80">
        <f t="shared" si="24"/>
        <v>1316.994</v>
      </c>
      <c r="CB86" s="80">
        <f t="shared" si="28"/>
        <v>4358.6230000000005</v>
      </c>
      <c r="CC86" s="80">
        <f t="shared" si="28"/>
        <v>8403.676</v>
      </c>
      <c r="CD86" s="80">
        <f t="shared" si="28"/>
        <v>8905.387999999999</v>
      </c>
      <c r="CE86" s="80">
        <f t="shared" si="28"/>
        <v>5581.5459999999985</v>
      </c>
      <c r="CF86" s="80">
        <f t="shared" si="28"/>
        <v>2163.633000000002</v>
      </c>
      <c r="CG86" s="80">
        <f t="shared" si="28"/>
        <v>627.14</v>
      </c>
    </row>
    <row r="87" spans="57:85" ht="13.5">
      <c r="BE87" t="s">
        <v>12</v>
      </c>
      <c r="BF87" t="s">
        <v>34</v>
      </c>
      <c r="BG87">
        <v>7610</v>
      </c>
      <c r="BI87" s="80">
        <v>631.63</v>
      </c>
      <c r="BJ87" s="80">
        <v>2244.95</v>
      </c>
      <c r="BK87" s="80">
        <v>2184.07</v>
      </c>
      <c r="BL87" s="80">
        <v>1445.9</v>
      </c>
      <c r="BM87" s="80">
        <v>753.39</v>
      </c>
      <c r="BN87" s="80">
        <v>266.35</v>
      </c>
      <c r="BO87" s="80">
        <v>83.70999999999957</v>
      </c>
      <c r="BW87" t="s">
        <v>12</v>
      </c>
      <c r="BX87" t="s">
        <v>34</v>
      </c>
      <c r="BY87">
        <v>7351</v>
      </c>
      <c r="CA87" s="80">
        <f t="shared" si="24"/>
        <v>499.86799999999994</v>
      </c>
      <c r="CB87" s="80">
        <f aca="true" t="shared" si="29" ref="CB87:CG90">CB37*$BY87/100</f>
        <v>2183.247</v>
      </c>
      <c r="CC87" s="80">
        <f t="shared" si="29"/>
        <v>2212.6509999999994</v>
      </c>
      <c r="CD87" s="80">
        <f t="shared" si="29"/>
        <v>1396.69</v>
      </c>
      <c r="CE87" s="80">
        <f t="shared" si="29"/>
        <v>735.1</v>
      </c>
      <c r="CF87" s="80">
        <f t="shared" si="29"/>
        <v>249.93400000000042</v>
      </c>
      <c r="CG87" s="80">
        <f t="shared" si="29"/>
        <v>73.51</v>
      </c>
    </row>
    <row r="88" spans="57:85" ht="13.5">
      <c r="BE88" t="s">
        <v>126</v>
      </c>
      <c r="BF88" t="s">
        <v>34</v>
      </c>
      <c r="BG88">
        <v>917</v>
      </c>
      <c r="BI88" s="80">
        <v>36.68</v>
      </c>
      <c r="BJ88" s="80">
        <v>143.969</v>
      </c>
      <c r="BK88" s="80">
        <v>241.17100000000002</v>
      </c>
      <c r="BL88" s="80">
        <v>287.93800000000005</v>
      </c>
      <c r="BM88" s="80">
        <v>145.8029999999999</v>
      </c>
      <c r="BN88" s="80">
        <v>46.76700000000008</v>
      </c>
      <c r="BO88" s="80">
        <v>14.671999999999947</v>
      </c>
      <c r="BW88" t="s">
        <v>126</v>
      </c>
      <c r="BX88" t="s">
        <v>34</v>
      </c>
      <c r="BY88">
        <v>859</v>
      </c>
      <c r="CA88" s="80">
        <f t="shared" si="24"/>
        <v>30.924</v>
      </c>
      <c r="CB88" s="80">
        <f t="shared" si="29"/>
        <v>125.414</v>
      </c>
      <c r="CC88" s="80">
        <f t="shared" si="29"/>
        <v>220.763</v>
      </c>
      <c r="CD88" s="80">
        <f t="shared" si="29"/>
        <v>244.81500000000008</v>
      </c>
      <c r="CE88" s="80">
        <f t="shared" si="29"/>
        <v>171.8</v>
      </c>
      <c r="CF88" s="80">
        <f t="shared" si="29"/>
        <v>53.2579999999999</v>
      </c>
      <c r="CG88" s="80">
        <f t="shared" si="29"/>
        <v>12.02600000000005</v>
      </c>
    </row>
    <row r="89" spans="57:85" ht="13.5">
      <c r="BE89" t="s">
        <v>127</v>
      </c>
      <c r="BF89" t="s">
        <v>34</v>
      </c>
      <c r="BG89">
        <v>8953</v>
      </c>
      <c r="BI89" s="80">
        <v>1172.843</v>
      </c>
      <c r="BJ89" s="80">
        <v>3464.8109999999997</v>
      </c>
      <c r="BK89" s="80">
        <v>2497.8870000000006</v>
      </c>
      <c r="BL89" s="80">
        <v>1047.5010000000002</v>
      </c>
      <c r="BM89" s="80">
        <v>429.74399999999974</v>
      </c>
      <c r="BN89" s="80">
        <v>205.91899999999976</v>
      </c>
      <c r="BO89" s="80">
        <v>134.295</v>
      </c>
      <c r="BW89" t="s">
        <v>127</v>
      </c>
      <c r="BX89" t="s">
        <v>34</v>
      </c>
      <c r="BY89">
        <v>9136</v>
      </c>
      <c r="CA89" s="80">
        <f t="shared" si="24"/>
        <v>1169.4080000000001</v>
      </c>
      <c r="CB89" s="80">
        <f t="shared" si="29"/>
        <v>3553.9040000000005</v>
      </c>
      <c r="CC89" s="80">
        <f t="shared" si="29"/>
        <v>2649.44</v>
      </c>
      <c r="CD89" s="80">
        <f t="shared" si="29"/>
        <v>1096.32</v>
      </c>
      <c r="CE89" s="80">
        <f t="shared" si="29"/>
        <v>374.57599999999945</v>
      </c>
      <c r="CF89" s="80">
        <f t="shared" si="29"/>
        <v>155.31200000000027</v>
      </c>
      <c r="CG89" s="80">
        <f t="shared" si="29"/>
        <v>137.04</v>
      </c>
    </row>
    <row r="90" spans="57:85" ht="13.5">
      <c r="BE90" t="s">
        <v>128</v>
      </c>
      <c r="BF90" t="s">
        <v>34</v>
      </c>
      <c r="BG90">
        <v>3277</v>
      </c>
      <c r="BI90" s="80">
        <v>324.423</v>
      </c>
      <c r="BJ90" s="80">
        <v>668.5079999999999</v>
      </c>
      <c r="BK90" s="80">
        <v>783.203</v>
      </c>
      <c r="BL90" s="80">
        <v>688.17</v>
      </c>
      <c r="BM90" s="80">
        <v>455.50299999999976</v>
      </c>
      <c r="BN90" s="80">
        <v>255.6060000000004</v>
      </c>
      <c r="BO90" s="80">
        <v>101.5869999999998</v>
      </c>
      <c r="BW90" t="s">
        <v>128</v>
      </c>
      <c r="BX90" t="s">
        <v>34</v>
      </c>
      <c r="BY90">
        <v>3375</v>
      </c>
      <c r="CA90" s="80">
        <f t="shared" si="24"/>
        <v>290.25</v>
      </c>
      <c r="CB90" s="80">
        <f t="shared" si="29"/>
        <v>722.25</v>
      </c>
      <c r="CC90" s="80">
        <f t="shared" si="29"/>
        <v>843.75</v>
      </c>
      <c r="CD90" s="80">
        <f t="shared" si="29"/>
        <v>722.2500000000001</v>
      </c>
      <c r="CE90" s="80">
        <f t="shared" si="29"/>
        <v>499.49999999999994</v>
      </c>
      <c r="CF90" s="80">
        <f t="shared" si="29"/>
        <v>226.1250000000001</v>
      </c>
      <c r="CG90" s="80">
        <f t="shared" si="29"/>
        <v>70.87499999999982</v>
      </c>
    </row>
    <row r="91" spans="57:85" ht="13.5">
      <c r="BE91" t="s">
        <v>129</v>
      </c>
      <c r="BF91" t="s">
        <v>34</v>
      </c>
      <c r="BG91">
        <v>11533</v>
      </c>
      <c r="BI91" s="80">
        <v>426.721</v>
      </c>
      <c r="BJ91" s="80">
        <v>1614.62</v>
      </c>
      <c r="BK91" s="80">
        <v>2767.92</v>
      </c>
      <c r="BL91" s="80">
        <v>2883.25</v>
      </c>
      <c r="BM91" s="80">
        <v>2214.3360000000002</v>
      </c>
      <c r="BN91" s="80">
        <v>1164.8329999999994</v>
      </c>
      <c r="BO91" s="80">
        <v>461.32</v>
      </c>
      <c r="BW91" t="s">
        <v>129</v>
      </c>
      <c r="BX91" t="s">
        <v>34</v>
      </c>
      <c r="BY91">
        <v>11562</v>
      </c>
      <c r="CA91" s="80">
        <f aca="true" t="shared" si="30" ref="CA91:CG91">CA41*$BY91/100</f>
        <v>427.79400000000004</v>
      </c>
      <c r="CB91" s="80">
        <f t="shared" si="30"/>
        <v>1607.1180000000002</v>
      </c>
      <c r="CC91" s="80">
        <f t="shared" si="30"/>
        <v>2798.0039999999995</v>
      </c>
      <c r="CD91" s="80">
        <f t="shared" si="30"/>
        <v>2925.1859999999997</v>
      </c>
      <c r="CE91" s="80">
        <f t="shared" si="30"/>
        <v>2173.6560000000013</v>
      </c>
      <c r="CF91" s="80">
        <f t="shared" si="30"/>
        <v>1133.0759999999996</v>
      </c>
      <c r="CG91" s="80">
        <f t="shared" si="30"/>
        <v>497.1659999999997</v>
      </c>
    </row>
    <row r="92" spans="57:85" ht="12.75">
      <c r="BE92" s="11" t="s">
        <v>130</v>
      </c>
      <c r="BF92" s="11" t="s">
        <v>34</v>
      </c>
      <c r="BG92" s="105">
        <v>867317</v>
      </c>
      <c r="BH92" s="11"/>
      <c r="BI92" s="34">
        <v>71119.99399999999</v>
      </c>
      <c r="BJ92" s="34">
        <v>163055.59600000002</v>
      </c>
      <c r="BK92" s="34">
        <v>222033.15200000003</v>
      </c>
      <c r="BL92" s="34">
        <v>204686.81200000003</v>
      </c>
      <c r="BM92" s="34">
        <v>130964.86699999995</v>
      </c>
      <c r="BN92" s="34">
        <v>56375.605</v>
      </c>
      <c r="BO92" s="34">
        <v>19080.974000000024</v>
      </c>
      <c r="BW92" s="11" t="s">
        <v>130</v>
      </c>
      <c r="BX92" s="11" t="s">
        <v>34</v>
      </c>
      <c r="BY92" s="106">
        <v>861819</v>
      </c>
      <c r="BZ92" s="106"/>
      <c r="CA92" s="83">
        <f aca="true" t="shared" si="31" ref="CA92:CG92">CA42*$BY92/100</f>
        <v>68083.701</v>
      </c>
      <c r="CB92" s="83">
        <f t="shared" si="31"/>
        <v>161160.15300000002</v>
      </c>
      <c r="CC92" s="34">
        <f t="shared" si="31"/>
        <v>224072.94</v>
      </c>
      <c r="CD92" s="34">
        <f t="shared" si="31"/>
        <v>206836.55999999994</v>
      </c>
      <c r="CE92" s="83">
        <f t="shared" si="31"/>
        <v>128411.03100000005</v>
      </c>
      <c r="CF92" s="83">
        <f t="shared" si="31"/>
        <v>56018.235</v>
      </c>
      <c r="CG92" s="83">
        <f t="shared" si="31"/>
        <v>17236.38</v>
      </c>
    </row>
    <row r="93" spans="61:85" ht="13.5">
      <c r="BI93" s="80"/>
      <c r="BJ93" s="80"/>
      <c r="BK93" s="80"/>
      <c r="BL93" s="80"/>
      <c r="BM93" s="80"/>
      <c r="BN93" s="80"/>
      <c r="BO93" s="80"/>
      <c r="CA93" s="80"/>
      <c r="CB93" s="80"/>
      <c r="CC93" s="80"/>
      <c r="CD93" s="80"/>
      <c r="CE93" s="80"/>
      <c r="CF93" s="80"/>
      <c r="CG93" s="80"/>
    </row>
    <row r="94" spans="57:85" ht="13.5">
      <c r="BE94">
        <f>BE54</f>
        <v>0</v>
      </c>
      <c r="BF94">
        <f>BF54</f>
        <v>0</v>
      </c>
      <c r="BG94">
        <f>BG54</f>
        <v>0</v>
      </c>
      <c r="BI94" s="80" t="e">
        <f aca="true" t="shared" si="32" ref="BI94:BO94">BI54*$BG54/100</f>
        <v>#VALUE!</v>
      </c>
      <c r="BJ94" s="80">
        <f t="shared" si="32"/>
        <v>0</v>
      </c>
      <c r="BK94" s="80">
        <f t="shared" si="32"/>
        <v>0</v>
      </c>
      <c r="BL94" s="80">
        <f t="shared" si="32"/>
        <v>0</v>
      </c>
      <c r="BM94" s="80">
        <f t="shared" si="32"/>
        <v>0</v>
      </c>
      <c r="BN94" s="80">
        <f t="shared" si="32"/>
        <v>0</v>
      </c>
      <c r="BO94" s="80">
        <f t="shared" si="32"/>
        <v>0</v>
      </c>
      <c r="BW94">
        <f>BW54</f>
        <v>0</v>
      </c>
      <c r="BX94">
        <f>BX54</f>
        <v>0</v>
      </c>
      <c r="BY94">
        <f>BY54</f>
        <v>0</v>
      </c>
      <c r="CA94" s="80" t="e">
        <f aca="true" t="shared" si="33" ref="CA94:CG94">CA54*$BG54/100</f>
        <v>#VALUE!</v>
      </c>
      <c r="CB94" s="80">
        <f t="shared" si="33"/>
        <v>0</v>
      </c>
      <c r="CC94" s="80">
        <f t="shared" si="33"/>
        <v>0</v>
      </c>
      <c r="CD94" s="80">
        <f t="shared" si="33"/>
        <v>0</v>
      </c>
      <c r="CE94" s="80">
        <f t="shared" si="33"/>
        <v>0</v>
      </c>
      <c r="CF94" s="80">
        <f t="shared" si="33"/>
        <v>0</v>
      </c>
      <c r="CG94" s="80">
        <f t="shared" si="33"/>
        <v>0</v>
      </c>
    </row>
    <row r="95" spans="61:79" ht="12.75">
      <c r="BI95" s="82" t="s">
        <v>142</v>
      </c>
      <c r="CA95" s="82" t="s">
        <v>142</v>
      </c>
    </row>
    <row r="96" spans="59:85" ht="13.5" thickBot="1">
      <c r="BG96" s="23" t="s">
        <v>31</v>
      </c>
      <c r="BH96" s="24"/>
      <c r="BI96" s="25" t="s">
        <v>0</v>
      </c>
      <c r="BJ96" s="25" t="s">
        <v>1</v>
      </c>
      <c r="BK96" s="25" t="s">
        <v>2</v>
      </c>
      <c r="BL96" s="25" t="s">
        <v>3</v>
      </c>
      <c r="BM96" s="25" t="s">
        <v>4</v>
      </c>
      <c r="BN96" s="25" t="s">
        <v>5</v>
      </c>
      <c r="BO96" s="26" t="s">
        <v>7</v>
      </c>
      <c r="BY96" s="23" t="s">
        <v>31</v>
      </c>
      <c r="BZ96" s="24"/>
      <c r="CA96" s="25" t="s">
        <v>0</v>
      </c>
      <c r="CB96" s="25" t="s">
        <v>1</v>
      </c>
      <c r="CC96" s="25" t="s">
        <v>2</v>
      </c>
      <c r="CD96" s="25" t="s">
        <v>3</v>
      </c>
      <c r="CE96" s="25" t="s">
        <v>4</v>
      </c>
      <c r="CF96" s="25" t="s">
        <v>5</v>
      </c>
      <c r="CG96" s="26" t="s">
        <v>7</v>
      </c>
    </row>
    <row r="97" spans="57:85" ht="12.75">
      <c r="BE97" s="11" t="s">
        <v>130</v>
      </c>
      <c r="BF97" s="11" t="s">
        <v>34</v>
      </c>
      <c r="BG97" s="11">
        <v>867317</v>
      </c>
      <c r="BH97" s="11"/>
      <c r="BI97" s="34">
        <v>71119.99399999999</v>
      </c>
      <c r="BJ97" s="34">
        <v>163055.59600000002</v>
      </c>
      <c r="BK97" s="34">
        <v>222033.15200000003</v>
      </c>
      <c r="BL97" s="34">
        <v>204686.81200000003</v>
      </c>
      <c r="BM97" s="34">
        <v>130964.86699999995</v>
      </c>
      <c r="BN97" s="34">
        <v>56375.605</v>
      </c>
      <c r="BO97" s="34">
        <v>19080.974000000024</v>
      </c>
      <c r="BW97" s="11" t="s">
        <v>130</v>
      </c>
      <c r="BX97" s="11" t="s">
        <v>34</v>
      </c>
      <c r="BY97" s="11"/>
      <c r="BZ97" s="11"/>
      <c r="CA97" s="34"/>
      <c r="CB97" s="34"/>
      <c r="CC97" s="34"/>
      <c r="CD97" s="34"/>
      <c r="CE97" s="34"/>
      <c r="CF97" s="34"/>
      <c r="CG97" s="34"/>
    </row>
    <row r="98" spans="61:85" ht="13.5">
      <c r="BI98" s="80"/>
      <c r="BJ98" s="80"/>
      <c r="BK98" s="80"/>
      <c r="BL98" s="80"/>
      <c r="BM98" s="80"/>
      <c r="BN98" s="80"/>
      <c r="BO98" s="80"/>
      <c r="CA98" s="80"/>
      <c r="CB98" s="80"/>
      <c r="CC98" s="80"/>
      <c r="CD98" s="80"/>
      <c r="CE98" s="80"/>
      <c r="CF98" s="80"/>
      <c r="CG98" s="80"/>
    </row>
    <row r="99" spans="57:85" ht="13.5">
      <c r="BE99" t="s">
        <v>35</v>
      </c>
      <c r="BF99" t="s">
        <v>34</v>
      </c>
      <c r="BG99">
        <v>62041</v>
      </c>
      <c r="BI99" s="80">
        <v>5459.608</v>
      </c>
      <c r="BJ99" s="80">
        <v>12097.995</v>
      </c>
      <c r="BK99" s="80">
        <v>14765.758</v>
      </c>
      <c r="BL99" s="80">
        <v>13152.691999999997</v>
      </c>
      <c r="BM99" s="80">
        <v>9306.15</v>
      </c>
      <c r="BN99" s="80">
        <v>5459.607999999998</v>
      </c>
      <c r="BO99" s="80">
        <v>1799.1890000000035</v>
      </c>
      <c r="BW99" t="s">
        <v>35</v>
      </c>
      <c r="BX99" t="s">
        <v>34</v>
      </c>
      <c r="BY99">
        <v>63074</v>
      </c>
      <c r="CA99" s="80">
        <v>4982.8460000000005</v>
      </c>
      <c r="CB99" s="80">
        <v>13056.318000000003</v>
      </c>
      <c r="CC99" s="80">
        <v>15263.907999999998</v>
      </c>
      <c r="CD99" s="80">
        <v>13182.466000000004</v>
      </c>
      <c r="CE99" s="80">
        <v>9524.173999999997</v>
      </c>
      <c r="CF99" s="80">
        <v>5361.29</v>
      </c>
      <c r="CG99" s="80">
        <v>1702.9980000000019</v>
      </c>
    </row>
    <row r="100" spans="57:85" ht="13.5">
      <c r="BE100" t="s">
        <v>37</v>
      </c>
      <c r="BF100" t="s">
        <v>34</v>
      </c>
      <c r="BG100">
        <v>48082</v>
      </c>
      <c r="BI100" s="80">
        <v>4519.708</v>
      </c>
      <c r="BJ100" s="80">
        <v>11972.418</v>
      </c>
      <c r="BK100" s="80">
        <v>12116.664</v>
      </c>
      <c r="BL100" s="80">
        <v>8991.334</v>
      </c>
      <c r="BM100" s="80">
        <v>5962.167999999996</v>
      </c>
      <c r="BN100" s="80">
        <v>3317.6580000000026</v>
      </c>
      <c r="BO100" s="80">
        <v>1202.05</v>
      </c>
      <c r="BW100" t="s">
        <v>37</v>
      </c>
      <c r="BX100" t="s">
        <v>34</v>
      </c>
      <c r="BY100">
        <v>49234</v>
      </c>
      <c r="CA100" s="80">
        <v>4332.592000000001</v>
      </c>
      <c r="CB100" s="80">
        <v>12603.903999999999</v>
      </c>
      <c r="CC100" s="80">
        <v>12948.542000000001</v>
      </c>
      <c r="CD100" s="80">
        <v>9059.055999999997</v>
      </c>
      <c r="CE100" s="80">
        <v>5858.846000000003</v>
      </c>
      <c r="CF100" s="80">
        <v>3298.6780000000017</v>
      </c>
      <c r="CG100" s="80">
        <v>1132.3819999999987</v>
      </c>
    </row>
    <row r="101" spans="57:85" ht="36" customHeight="1">
      <c r="BE101" t="s">
        <v>116</v>
      </c>
      <c r="BF101" t="s">
        <v>34</v>
      </c>
      <c r="BG101">
        <v>82995</v>
      </c>
      <c r="BI101" s="83">
        <v>14773.11</v>
      </c>
      <c r="BJ101" s="80">
        <v>22325.655</v>
      </c>
      <c r="BK101" s="80">
        <v>18009.915</v>
      </c>
      <c r="BL101" s="80">
        <v>12781.23</v>
      </c>
      <c r="BM101" s="80">
        <v>8465.49</v>
      </c>
      <c r="BN101" s="80">
        <v>4647.72</v>
      </c>
      <c r="BO101" s="80">
        <v>1991.88</v>
      </c>
      <c r="BW101" t="s">
        <v>116</v>
      </c>
      <c r="BX101" t="s">
        <v>34</v>
      </c>
      <c r="BY101">
        <v>85714</v>
      </c>
      <c r="CA101" s="83">
        <v>14914.235999999999</v>
      </c>
      <c r="CB101" s="80">
        <v>22714.21</v>
      </c>
      <c r="CC101" s="80">
        <v>18857.08</v>
      </c>
      <c r="CD101" s="80">
        <v>13457.09799999999</v>
      </c>
      <c r="CE101" s="80">
        <v>8999.97</v>
      </c>
      <c r="CF101" s="80">
        <v>4799.984000000008</v>
      </c>
      <c r="CG101" s="80">
        <v>1971.4219999999975</v>
      </c>
    </row>
    <row r="102" spans="57:85" ht="13.5">
      <c r="BE102" t="s">
        <v>117</v>
      </c>
      <c r="BF102" t="s">
        <v>34</v>
      </c>
      <c r="BG102">
        <v>12287</v>
      </c>
      <c r="BI102" s="80">
        <v>3378.925</v>
      </c>
      <c r="BJ102" s="80">
        <v>3710.6740000000004</v>
      </c>
      <c r="BK102" s="80">
        <v>2617.131</v>
      </c>
      <c r="BL102" s="80">
        <v>1290.135</v>
      </c>
      <c r="BM102" s="80">
        <v>712.6459999999996</v>
      </c>
      <c r="BN102" s="80">
        <v>368.61</v>
      </c>
      <c r="BO102" s="80">
        <v>208.87900000000033</v>
      </c>
      <c r="BW102" t="s">
        <v>117</v>
      </c>
      <c r="BX102" t="s">
        <v>34</v>
      </c>
      <c r="BY102">
        <v>13223</v>
      </c>
      <c r="CA102" s="80">
        <v>3781.7780000000002</v>
      </c>
      <c r="CB102" s="80">
        <v>3808.2239999999997</v>
      </c>
      <c r="CC102" s="80">
        <v>2776.83</v>
      </c>
      <c r="CD102" s="80">
        <v>1454.53</v>
      </c>
      <c r="CE102" s="80">
        <v>806.6029999999993</v>
      </c>
      <c r="CF102" s="80">
        <v>370.24399999999963</v>
      </c>
      <c r="CG102" s="80">
        <v>224.7910000000004</v>
      </c>
    </row>
    <row r="103" spans="57:85" ht="13.5">
      <c r="BE103" t="s">
        <v>122</v>
      </c>
      <c r="BF103" t="s">
        <v>34</v>
      </c>
      <c r="BG103">
        <v>32860</v>
      </c>
      <c r="BI103" s="80">
        <v>3417.44</v>
      </c>
      <c r="BJ103" s="80">
        <v>7426.36</v>
      </c>
      <c r="BK103" s="80">
        <v>7294.92</v>
      </c>
      <c r="BL103" s="80">
        <v>6013.38</v>
      </c>
      <c r="BM103" s="80">
        <v>4764.7</v>
      </c>
      <c r="BN103" s="80">
        <v>2858.82</v>
      </c>
      <c r="BO103" s="80">
        <v>1084.38</v>
      </c>
      <c r="BW103" t="s">
        <v>122</v>
      </c>
      <c r="BX103" t="s">
        <v>34</v>
      </c>
      <c r="BY103">
        <v>34509</v>
      </c>
      <c r="CA103" s="80">
        <v>3416.3910000000005</v>
      </c>
      <c r="CB103" s="80">
        <v>7591.98</v>
      </c>
      <c r="CC103" s="80">
        <v>7971.579000000001</v>
      </c>
      <c r="CD103" s="80">
        <v>6556.71</v>
      </c>
      <c r="CE103" s="80">
        <v>4796.751000000002</v>
      </c>
      <c r="CF103" s="80">
        <v>3071.3009999999967</v>
      </c>
      <c r="CG103" s="80">
        <v>1104.2880000000011</v>
      </c>
    </row>
    <row r="104" spans="61:85" ht="13.5">
      <c r="BI104" s="80"/>
      <c r="BJ104" s="80"/>
      <c r="BK104" s="80"/>
      <c r="BL104" s="80"/>
      <c r="BM104" s="80"/>
      <c r="BN104" s="80"/>
      <c r="BO104" s="80"/>
      <c r="CA104" s="80"/>
      <c r="CB104" s="80"/>
      <c r="CC104" s="80"/>
      <c r="CD104" s="80"/>
      <c r="CE104" s="80"/>
      <c r="CF104" s="80"/>
      <c r="CG104" s="80"/>
    </row>
    <row r="105" spans="57:85" ht="13.5">
      <c r="BE105" t="s">
        <v>108</v>
      </c>
      <c r="BF105" t="s">
        <v>34</v>
      </c>
      <c r="BG105">
        <v>13196</v>
      </c>
      <c r="BI105" s="80">
        <v>1016.092</v>
      </c>
      <c r="BJ105" s="80">
        <v>4275.504</v>
      </c>
      <c r="BK105" s="80">
        <v>3866.4280000000003</v>
      </c>
      <c r="BL105" s="80">
        <v>2375.28</v>
      </c>
      <c r="BM105" s="80">
        <v>1148.0519999999985</v>
      </c>
      <c r="BN105" s="80">
        <v>395.88</v>
      </c>
      <c r="BO105" s="80">
        <v>118.76400000000075</v>
      </c>
      <c r="BW105" t="s">
        <v>108</v>
      </c>
      <c r="BX105" t="s">
        <v>34</v>
      </c>
      <c r="BY105">
        <v>12511</v>
      </c>
      <c r="CA105" s="80">
        <v>850.748</v>
      </c>
      <c r="CB105" s="80">
        <v>4078.5860000000002</v>
      </c>
      <c r="CC105" s="80">
        <v>3678.2339999999995</v>
      </c>
      <c r="CD105" s="80">
        <v>2314.535</v>
      </c>
      <c r="CE105" s="80">
        <v>1100.9679999999996</v>
      </c>
      <c r="CF105" s="80">
        <v>387.8410000000011</v>
      </c>
      <c r="CG105" s="80">
        <v>100.08799999999965</v>
      </c>
    </row>
    <row r="106" spans="57:85" ht="13.5">
      <c r="BE106" t="s">
        <v>111</v>
      </c>
      <c r="BF106" t="s">
        <v>34</v>
      </c>
      <c r="BG106">
        <v>5166</v>
      </c>
      <c r="BI106" s="80">
        <v>470.106</v>
      </c>
      <c r="BJ106" s="80">
        <v>1699.614</v>
      </c>
      <c r="BK106" s="80">
        <v>1368.99</v>
      </c>
      <c r="BL106" s="80">
        <v>966.0420000000001</v>
      </c>
      <c r="BM106" s="80">
        <v>459.7739999999996</v>
      </c>
      <c r="BN106" s="80">
        <v>165.31200000000015</v>
      </c>
      <c r="BO106" s="80">
        <v>36.16200000000015</v>
      </c>
      <c r="BW106" t="s">
        <v>111</v>
      </c>
      <c r="BX106" t="s">
        <v>34</v>
      </c>
      <c r="BY106">
        <v>4773</v>
      </c>
      <c r="CA106" s="80">
        <v>377.06700000000006</v>
      </c>
      <c r="CB106" s="80">
        <v>1598.955</v>
      </c>
      <c r="CC106" s="80">
        <v>1255.2990000000002</v>
      </c>
      <c r="CD106" s="80">
        <v>868.6860000000001</v>
      </c>
      <c r="CE106" s="80">
        <v>477.3</v>
      </c>
      <c r="CF106" s="80">
        <v>157.50899999999987</v>
      </c>
      <c r="CG106" s="80">
        <v>38.18399999999986</v>
      </c>
    </row>
    <row r="107" spans="57:85" ht="13.5">
      <c r="BE107" t="s">
        <v>12</v>
      </c>
      <c r="BF107" t="s">
        <v>34</v>
      </c>
      <c r="BG107">
        <v>7610</v>
      </c>
      <c r="BI107" s="80">
        <v>631.63</v>
      </c>
      <c r="BJ107" s="80">
        <v>2244.95</v>
      </c>
      <c r="BK107" s="80">
        <v>2184.07</v>
      </c>
      <c r="BL107" s="80">
        <v>1445.9</v>
      </c>
      <c r="BM107" s="80">
        <v>753.39</v>
      </c>
      <c r="BN107" s="80">
        <v>266.35</v>
      </c>
      <c r="BO107" s="80">
        <v>83.70999999999957</v>
      </c>
      <c r="BW107" t="s">
        <v>12</v>
      </c>
      <c r="BX107" t="s">
        <v>34</v>
      </c>
      <c r="BY107">
        <v>7351</v>
      </c>
      <c r="CA107" s="80">
        <v>499.86799999999994</v>
      </c>
      <c r="CB107" s="80">
        <v>2183.247</v>
      </c>
      <c r="CC107" s="80">
        <v>2212.6509999999994</v>
      </c>
      <c r="CD107" s="80">
        <v>1396.69</v>
      </c>
      <c r="CE107" s="80">
        <v>735.1</v>
      </c>
      <c r="CF107" s="80">
        <v>249.93400000000042</v>
      </c>
      <c r="CG107" s="80">
        <v>73.51</v>
      </c>
    </row>
    <row r="108" spans="57:85" ht="13.5">
      <c r="BE108" t="s">
        <v>127</v>
      </c>
      <c r="BF108" t="s">
        <v>34</v>
      </c>
      <c r="BG108">
        <v>8953</v>
      </c>
      <c r="BI108" s="80">
        <v>1172.843</v>
      </c>
      <c r="BJ108" s="80">
        <v>3464.8109999999997</v>
      </c>
      <c r="BK108" s="80">
        <v>2497.8870000000006</v>
      </c>
      <c r="BL108" s="80">
        <v>1047.5010000000002</v>
      </c>
      <c r="BM108" s="80">
        <v>429.74399999999974</v>
      </c>
      <c r="BN108" s="80">
        <v>205.91899999999976</v>
      </c>
      <c r="BO108" s="80">
        <v>134.295</v>
      </c>
      <c r="BW108" t="s">
        <v>127</v>
      </c>
      <c r="BX108" t="s">
        <v>34</v>
      </c>
      <c r="BY108">
        <v>9136</v>
      </c>
      <c r="CA108" s="80">
        <v>1169.4080000000001</v>
      </c>
      <c r="CB108" s="80">
        <v>3553.9040000000005</v>
      </c>
      <c r="CC108" s="80">
        <v>2649.44</v>
      </c>
      <c r="CD108" s="80">
        <v>1096.32</v>
      </c>
      <c r="CE108" s="80">
        <v>374.57599999999945</v>
      </c>
      <c r="CF108" s="80">
        <v>155.31200000000027</v>
      </c>
      <c r="CG108" s="80">
        <v>137.04</v>
      </c>
    </row>
    <row r="109" spans="57:85" ht="13.5">
      <c r="BE109" s="90" t="s">
        <v>153</v>
      </c>
      <c r="BF109" s="90"/>
      <c r="BG109" s="90">
        <f>SUM(BG105:BG108)</f>
        <v>34925</v>
      </c>
      <c r="BH109" s="90"/>
      <c r="BI109" s="90">
        <f aca="true" t="shared" si="34" ref="BI109:BO109">SUM(BI105:BI108)</f>
        <v>3290.6710000000003</v>
      </c>
      <c r="BJ109" s="90">
        <f t="shared" si="34"/>
        <v>11684.878999999999</v>
      </c>
      <c r="BK109" s="90">
        <f t="shared" si="34"/>
        <v>9917.375000000002</v>
      </c>
      <c r="BL109" s="90">
        <f t="shared" si="34"/>
        <v>5834.723</v>
      </c>
      <c r="BM109" s="90">
        <f t="shared" si="34"/>
        <v>2790.9599999999978</v>
      </c>
      <c r="BN109" s="90">
        <f t="shared" si="34"/>
        <v>1033.4609999999998</v>
      </c>
      <c r="BO109" s="90">
        <f t="shared" si="34"/>
        <v>372.9310000000005</v>
      </c>
      <c r="BP109" s="90"/>
      <c r="BQ109" s="90"/>
      <c r="BR109" s="90"/>
      <c r="BS109" s="90"/>
      <c r="BT109" s="90"/>
      <c r="BU109" s="90"/>
      <c r="BV109" s="90"/>
      <c r="BW109" s="90" t="s">
        <v>153</v>
      </c>
      <c r="BX109" s="90"/>
      <c r="BY109" s="90">
        <f>SUM(BY105:BY108)</f>
        <v>33771</v>
      </c>
      <c r="BZ109" s="90"/>
      <c r="CA109" s="90">
        <f aca="true" t="shared" si="35" ref="CA109:CG109">SUM(CA105:CA108)</f>
        <v>2897.0910000000003</v>
      </c>
      <c r="CB109" s="90">
        <f t="shared" si="35"/>
        <v>11414.692000000001</v>
      </c>
      <c r="CC109" s="90">
        <f t="shared" si="35"/>
        <v>9795.624</v>
      </c>
      <c r="CD109" s="90">
        <f t="shared" si="35"/>
        <v>5676.231</v>
      </c>
      <c r="CE109" s="90">
        <f t="shared" si="35"/>
        <v>2687.943999999999</v>
      </c>
      <c r="CF109" s="90">
        <f t="shared" si="35"/>
        <v>950.5960000000016</v>
      </c>
      <c r="CG109" s="90">
        <f t="shared" si="35"/>
        <v>348.82199999999955</v>
      </c>
    </row>
    <row r="110" spans="57:85" ht="13.5">
      <c r="BE110" s="90" t="s">
        <v>154</v>
      </c>
      <c r="BF110" s="90"/>
      <c r="BG110" s="104">
        <f>BG109/BG92</f>
        <v>0.04026786054003323</v>
      </c>
      <c r="BH110" s="104"/>
      <c r="BI110" s="104">
        <f aca="true" t="shared" si="36" ref="BI110:BO110">BI109/BI92</f>
        <v>0.046269281181322945</v>
      </c>
      <c r="BJ110" s="104">
        <f t="shared" si="36"/>
        <v>0.07166193179901656</v>
      </c>
      <c r="BK110" s="104">
        <f t="shared" si="36"/>
        <v>0.04466619020928911</v>
      </c>
      <c r="BL110" s="104">
        <f t="shared" si="36"/>
        <v>0.02850561276023977</v>
      </c>
      <c r="BM110" s="104">
        <f t="shared" si="36"/>
        <v>0.021310753516819124</v>
      </c>
      <c r="BN110" s="104">
        <f t="shared" si="36"/>
        <v>0.018331705708524097</v>
      </c>
      <c r="BO110" s="104">
        <f t="shared" si="36"/>
        <v>0.019544652175512635</v>
      </c>
      <c r="BP110" s="90"/>
      <c r="BQ110" s="90"/>
      <c r="BR110" s="90"/>
      <c r="BS110" s="90"/>
      <c r="BT110" s="90"/>
      <c r="BU110" s="90"/>
      <c r="BV110" s="90"/>
      <c r="BW110" s="90" t="s">
        <v>154</v>
      </c>
      <c r="BX110" s="90"/>
      <c r="BY110" s="107">
        <f>BY109/BY92</f>
        <v>0.0391857222920358</v>
      </c>
      <c r="BZ110" s="104"/>
      <c r="CA110" s="104">
        <f aca="true" t="shared" si="37" ref="CA110:CG110">CA109/CA92</f>
        <v>0.042551902400252896</v>
      </c>
      <c r="CB110" s="104">
        <f t="shared" si="37"/>
        <v>0.07082825244029149</v>
      </c>
      <c r="CC110" s="104">
        <f t="shared" si="37"/>
        <v>0.043716229188584754</v>
      </c>
      <c r="CD110" s="104">
        <f t="shared" si="37"/>
        <v>0.027443073893706225</v>
      </c>
      <c r="CE110" s="104">
        <f t="shared" si="37"/>
        <v>0.020932344978991706</v>
      </c>
      <c r="CF110" s="104">
        <f t="shared" si="37"/>
        <v>0.01696940290960616</v>
      </c>
      <c r="CG110" s="104">
        <f t="shared" si="37"/>
        <v>0.02023754407828091</v>
      </c>
    </row>
    <row r="111" ht="12.75">
      <c r="BW111" t="s">
        <v>155</v>
      </c>
    </row>
    <row r="112" spans="58:85" ht="12.75">
      <c r="BF112" s="18" t="s">
        <v>27</v>
      </c>
      <c r="BG112" s="19" t="s">
        <v>28</v>
      </c>
      <c r="BH112" s="19" t="s">
        <v>29</v>
      </c>
      <c r="BI112" s="81" t="s">
        <v>30</v>
      </c>
      <c r="BJ112" s="20"/>
      <c r="BK112" s="20"/>
      <c r="BL112" s="20"/>
      <c r="BM112" s="20"/>
      <c r="BN112" s="20"/>
      <c r="BO112" s="21"/>
      <c r="BX112" s="18" t="s">
        <v>27</v>
      </c>
      <c r="BY112" s="19" t="s">
        <v>28</v>
      </c>
      <c r="BZ112" s="19" t="s">
        <v>29</v>
      </c>
      <c r="CA112" s="81" t="s">
        <v>30</v>
      </c>
      <c r="CB112" s="20"/>
      <c r="CC112" s="20"/>
      <c r="CD112" s="20"/>
      <c r="CE112" s="20"/>
      <c r="CF112" s="20"/>
      <c r="CG112" s="21"/>
    </row>
    <row r="113" spans="58:87" ht="39" thickBot="1">
      <c r="BF113" s="22"/>
      <c r="BG113" s="23" t="s">
        <v>31</v>
      </c>
      <c r="BH113" s="24" t="s">
        <v>32</v>
      </c>
      <c r="BI113" s="25" t="s">
        <v>0</v>
      </c>
      <c r="BJ113" s="25" t="s">
        <v>1</v>
      </c>
      <c r="BK113" s="25" t="s">
        <v>2</v>
      </c>
      <c r="BL113" s="25" t="s">
        <v>3</v>
      </c>
      <c r="BM113" s="25" t="s">
        <v>4</v>
      </c>
      <c r="BN113" s="25" t="s">
        <v>5</v>
      </c>
      <c r="BO113" s="26" t="s">
        <v>7</v>
      </c>
      <c r="BQ113" s="27" t="s">
        <v>90</v>
      </c>
      <c r="BR113" s="85" t="s">
        <v>66</v>
      </c>
      <c r="BX113" s="22"/>
      <c r="BY113" s="23" t="s">
        <v>31</v>
      </c>
      <c r="BZ113" s="24" t="s">
        <v>32</v>
      </c>
      <c r="CA113" s="25" t="s">
        <v>0</v>
      </c>
      <c r="CB113" s="25" t="s">
        <v>1</v>
      </c>
      <c r="CC113" s="25" t="s">
        <v>2</v>
      </c>
      <c r="CD113" s="25" t="s">
        <v>3</v>
      </c>
      <c r="CE113" s="25" t="s">
        <v>4</v>
      </c>
      <c r="CF113" s="25" t="s">
        <v>5</v>
      </c>
      <c r="CG113" s="26" t="s">
        <v>7</v>
      </c>
      <c r="CI113" s="27" t="s">
        <v>90</v>
      </c>
    </row>
    <row r="114" ht="12.75">
      <c r="BR114" s="35"/>
    </row>
    <row r="115" spans="57:87" ht="12.75">
      <c r="BE115" t="s">
        <v>35</v>
      </c>
      <c r="BF115" t="s">
        <v>34</v>
      </c>
      <c r="BG115">
        <v>62041</v>
      </c>
      <c r="BH115">
        <v>7.2</v>
      </c>
      <c r="BI115">
        <v>8.8</v>
      </c>
      <c r="BJ115">
        <v>19.5</v>
      </c>
      <c r="BK115">
        <v>23.8</v>
      </c>
      <c r="BL115">
        <v>21.2</v>
      </c>
      <c r="BM115">
        <v>15</v>
      </c>
      <c r="BN115">
        <v>8.8</v>
      </c>
      <c r="BO115">
        <v>2.9000000000000057</v>
      </c>
      <c r="BQ115" s="2">
        <f>BI115+BJ115</f>
        <v>28.3</v>
      </c>
      <c r="BR115" s="84">
        <v>0.3109540636042403</v>
      </c>
      <c r="BW115" t="s">
        <v>35</v>
      </c>
      <c r="BX115" t="s">
        <v>34</v>
      </c>
      <c r="CI115" s="2"/>
    </row>
    <row r="116" spans="57:87" ht="12.75">
      <c r="BE116" t="s">
        <v>37</v>
      </c>
      <c r="BF116" t="s">
        <v>34</v>
      </c>
      <c r="BG116">
        <v>48082</v>
      </c>
      <c r="BH116">
        <v>5.5</v>
      </c>
      <c r="BI116">
        <v>9.4</v>
      </c>
      <c r="BJ116">
        <v>24.9</v>
      </c>
      <c r="BK116">
        <v>25.2</v>
      </c>
      <c r="BL116">
        <v>18.7</v>
      </c>
      <c r="BM116">
        <v>12.4</v>
      </c>
      <c r="BN116">
        <v>6.900000000000006</v>
      </c>
      <c r="BO116">
        <v>2.5</v>
      </c>
      <c r="BQ116" s="2">
        <f aca="true" t="shared" si="38" ref="BQ116:BQ126">BI116+BJ116</f>
        <v>34.3</v>
      </c>
      <c r="BR116" s="84">
        <v>0.2740524781341108</v>
      </c>
      <c r="BW116" t="s">
        <v>37</v>
      </c>
      <c r="BX116" t="s">
        <v>34</v>
      </c>
      <c r="CI116" s="2"/>
    </row>
    <row r="117" spans="57:87" ht="12.75">
      <c r="BE117" t="s">
        <v>116</v>
      </c>
      <c r="BF117" t="s">
        <v>34</v>
      </c>
      <c r="BG117">
        <v>82995</v>
      </c>
      <c r="BH117">
        <v>9.6</v>
      </c>
      <c r="BI117">
        <v>17.8</v>
      </c>
      <c r="BJ117">
        <v>26.9</v>
      </c>
      <c r="BK117">
        <v>21.7</v>
      </c>
      <c r="BL117">
        <v>15.4</v>
      </c>
      <c r="BM117">
        <v>10.2</v>
      </c>
      <c r="BN117">
        <v>5.599999999999994</v>
      </c>
      <c r="BO117">
        <v>2.4000000000000057</v>
      </c>
      <c r="BQ117" s="2">
        <f t="shared" si="38"/>
        <v>44.7</v>
      </c>
      <c r="BR117" s="84">
        <v>0.3982102908277405</v>
      </c>
      <c r="BW117" t="s">
        <v>116</v>
      </c>
      <c r="BX117" t="s">
        <v>34</v>
      </c>
      <c r="CI117" s="2"/>
    </row>
    <row r="118" spans="57:87" ht="12.75">
      <c r="BE118" t="s">
        <v>117</v>
      </c>
      <c r="BF118" t="s">
        <v>34</v>
      </c>
      <c r="BG118">
        <v>12287</v>
      </c>
      <c r="BH118">
        <v>1.4</v>
      </c>
      <c r="BI118">
        <v>27.5</v>
      </c>
      <c r="BJ118">
        <v>30.2</v>
      </c>
      <c r="BK118">
        <v>21.3</v>
      </c>
      <c r="BL118">
        <v>10.5</v>
      </c>
      <c r="BM118">
        <v>5.8</v>
      </c>
      <c r="BN118">
        <v>3</v>
      </c>
      <c r="BO118">
        <v>1.7</v>
      </c>
      <c r="BQ118" s="2">
        <f t="shared" si="38"/>
        <v>57.7</v>
      </c>
      <c r="BR118" s="84">
        <v>0.47660311958405543</v>
      </c>
      <c r="BW118" t="s">
        <v>117</v>
      </c>
      <c r="BX118" t="s">
        <v>34</v>
      </c>
      <c r="CI118" s="2"/>
    </row>
    <row r="119" spans="57:87" ht="12.75">
      <c r="BE119" t="s">
        <v>122</v>
      </c>
      <c r="BF119" t="s">
        <v>34</v>
      </c>
      <c r="BG119">
        <v>32860</v>
      </c>
      <c r="BH119">
        <v>3.8</v>
      </c>
      <c r="BI119">
        <v>10.4</v>
      </c>
      <c r="BJ119">
        <v>22.6</v>
      </c>
      <c r="BK119">
        <v>22.2</v>
      </c>
      <c r="BL119">
        <v>18.3</v>
      </c>
      <c r="BM119">
        <v>14.5</v>
      </c>
      <c r="BN119">
        <v>8.7</v>
      </c>
      <c r="BO119">
        <v>3.3</v>
      </c>
      <c r="BQ119" s="2">
        <f t="shared" si="38"/>
        <v>33</v>
      </c>
      <c r="BR119" s="84">
        <v>0.3151515151515152</v>
      </c>
      <c r="BW119" t="s">
        <v>122</v>
      </c>
      <c r="BX119" t="s">
        <v>34</v>
      </c>
      <c r="CI119" s="2"/>
    </row>
    <row r="120" spans="69:87" ht="12.75">
      <c r="BQ120" s="2"/>
      <c r="BR120" s="35"/>
      <c r="CI120" s="2"/>
    </row>
    <row r="121" spans="57:87" ht="12.75">
      <c r="BE121" t="s">
        <v>108</v>
      </c>
      <c r="BF121" t="s">
        <v>34</v>
      </c>
      <c r="BG121">
        <v>13196</v>
      </c>
      <c r="BH121">
        <v>1.5</v>
      </c>
      <c r="BI121">
        <v>7.7</v>
      </c>
      <c r="BJ121">
        <v>32.4</v>
      </c>
      <c r="BK121">
        <v>29.3</v>
      </c>
      <c r="BL121">
        <v>18</v>
      </c>
      <c r="BM121">
        <v>8.699999999999989</v>
      </c>
      <c r="BN121">
        <v>3</v>
      </c>
      <c r="BO121">
        <v>0.9000000000000057</v>
      </c>
      <c r="BQ121" s="2">
        <f t="shared" si="38"/>
        <v>40.1</v>
      </c>
      <c r="BR121" s="84">
        <v>0.19201995012468828</v>
      </c>
      <c r="BW121" t="s">
        <v>108</v>
      </c>
      <c r="BX121" t="s">
        <v>34</v>
      </c>
      <c r="CI121" s="2"/>
    </row>
    <row r="122" spans="57:87" ht="12.75">
      <c r="BE122" t="s">
        <v>111</v>
      </c>
      <c r="BF122" t="s">
        <v>34</v>
      </c>
      <c r="BG122">
        <v>5166</v>
      </c>
      <c r="BH122">
        <v>0.6</v>
      </c>
      <c r="BI122">
        <v>9.1</v>
      </c>
      <c r="BJ122">
        <v>32.9</v>
      </c>
      <c r="BK122">
        <v>26.5</v>
      </c>
      <c r="BL122">
        <v>18.7</v>
      </c>
      <c r="BM122">
        <v>8.899999999999991</v>
      </c>
      <c r="BN122">
        <v>3.2</v>
      </c>
      <c r="BO122">
        <v>0.7000000000000028</v>
      </c>
      <c r="BQ122" s="2">
        <f t="shared" si="38"/>
        <v>42</v>
      </c>
      <c r="BR122" s="84">
        <v>0.21666666666666665</v>
      </c>
      <c r="BW122" t="s">
        <v>111</v>
      </c>
      <c r="BX122" t="s">
        <v>34</v>
      </c>
      <c r="CI122" s="2"/>
    </row>
    <row r="123" spans="57:87" ht="12.75">
      <c r="BE123" t="s">
        <v>12</v>
      </c>
      <c r="BF123" t="s">
        <v>34</v>
      </c>
      <c r="BG123">
        <v>7610</v>
      </c>
      <c r="BH123">
        <v>0.9</v>
      </c>
      <c r="BI123">
        <v>8.3</v>
      </c>
      <c r="BJ123">
        <v>29.5</v>
      </c>
      <c r="BK123">
        <v>28.7</v>
      </c>
      <c r="BL123">
        <v>19</v>
      </c>
      <c r="BM123">
        <v>9.900000000000006</v>
      </c>
      <c r="BN123">
        <v>3.5</v>
      </c>
      <c r="BO123">
        <v>1.0999999999999943</v>
      </c>
      <c r="BQ123" s="2">
        <f t="shared" si="38"/>
        <v>37.8</v>
      </c>
      <c r="BR123" s="84">
        <v>0.21957671957671962</v>
      </c>
      <c r="BW123" t="s">
        <v>12</v>
      </c>
      <c r="BX123" t="s">
        <v>34</v>
      </c>
      <c r="CI123" s="2"/>
    </row>
    <row r="124" spans="57:87" ht="12.75">
      <c r="BE124" t="s">
        <v>127</v>
      </c>
      <c r="BF124" t="s">
        <v>34</v>
      </c>
      <c r="BG124">
        <v>8953</v>
      </c>
      <c r="BH124">
        <v>1</v>
      </c>
      <c r="BI124">
        <v>13.1</v>
      </c>
      <c r="BJ124">
        <v>38.7</v>
      </c>
      <c r="BK124">
        <v>27.9</v>
      </c>
      <c r="BL124">
        <v>11.7</v>
      </c>
      <c r="BM124">
        <v>4.8</v>
      </c>
      <c r="BN124">
        <v>2.3</v>
      </c>
      <c r="BO124">
        <v>1.5</v>
      </c>
      <c r="BQ124" s="2">
        <f t="shared" si="38"/>
        <v>51.800000000000004</v>
      </c>
      <c r="BR124" s="84">
        <v>0.2528957528957529</v>
      </c>
      <c r="BW124" t="s">
        <v>127</v>
      </c>
      <c r="BX124" t="s">
        <v>34</v>
      </c>
      <c r="CI124" s="2"/>
    </row>
    <row r="125" spans="69:87" ht="12.75">
      <c r="BQ125" s="2"/>
      <c r="BR125" s="84"/>
      <c r="CI125" s="2"/>
    </row>
    <row r="126" spans="57:87" ht="12.75">
      <c r="BE126" t="s">
        <v>130</v>
      </c>
      <c r="BF126" t="s">
        <v>34</v>
      </c>
      <c r="BG126">
        <v>867317</v>
      </c>
      <c r="BH126">
        <v>100</v>
      </c>
      <c r="BI126">
        <v>8.2</v>
      </c>
      <c r="BJ126">
        <v>18.8</v>
      </c>
      <c r="BK126">
        <v>25.6</v>
      </c>
      <c r="BL126">
        <v>23.6</v>
      </c>
      <c r="BM126">
        <v>15.1</v>
      </c>
      <c r="BN126">
        <v>6.5</v>
      </c>
      <c r="BO126">
        <v>2.2</v>
      </c>
      <c r="BQ126" s="2">
        <f t="shared" si="38"/>
        <v>27</v>
      </c>
      <c r="BR126" s="84">
        <v>0.3037037037037037</v>
      </c>
      <c r="BW126" t="s">
        <v>130</v>
      </c>
      <c r="BX126" t="s">
        <v>34</v>
      </c>
      <c r="CI126" s="2"/>
    </row>
  </sheetData>
  <printOptions gridLines="1"/>
  <pageMargins left="0.5511811023622047" right="0.5511811023622047" top="0.7874015748031497" bottom="0.984251968503937" header="0.5118110236220472" footer="0.5118110236220472"/>
  <pageSetup fitToHeight="0" horizontalDpi="600" verticalDpi="600" orientation="portrait" pageOrder="overThenDown" paperSize="9" r:id="rId2"/>
  <headerFooter alignWithMargins="0">
    <oddFooter>&amp;L&amp;8&amp;Z&amp;F \ &amp;A  &amp;D&amp;C&amp;8&amp;P of &amp;N</oddFooter>
  </headerFooter>
  <colBreaks count="1" manualBreakCount="1"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N26" sqref="N26"/>
      <selection activeCell="A1" sqref="A1"/>
    </sheetView>
  </sheetViews>
  <sheetFormatPr defaultColWidth="9.33203125" defaultRowHeight="12.75"/>
  <cols>
    <col min="1" max="1" width="8.16015625" style="0" customWidth="1"/>
    <col min="2" max="3" width="3.83203125" style="0" customWidth="1"/>
    <col min="4" max="4" width="17.33203125" style="0" customWidth="1"/>
    <col min="5" max="5" width="7.83203125" style="0" customWidth="1"/>
    <col min="6" max="14" width="8.16015625" style="0" customWidth="1"/>
    <col min="15" max="15" width="3" style="0" customWidth="1"/>
    <col min="16" max="16" width="8.16015625" style="0" customWidth="1"/>
    <col min="17" max="17" width="6.66015625" style="0" customWidth="1"/>
    <col min="18" max="16384" width="8.16015625" style="0" customWidth="1"/>
  </cols>
  <sheetData>
    <row r="1" ht="12.75">
      <c r="D1" t="s">
        <v>22</v>
      </c>
    </row>
    <row r="2" ht="12.75">
      <c r="D2" s="2" t="s">
        <v>23</v>
      </c>
    </row>
    <row r="3" spans="5:13" ht="12.75">
      <c r="E3" t="s">
        <v>9</v>
      </c>
      <c r="F3" t="s">
        <v>11</v>
      </c>
      <c r="G3" t="s">
        <v>12</v>
      </c>
      <c r="I3" t="s">
        <v>13</v>
      </c>
      <c r="J3" t="s">
        <v>14</v>
      </c>
      <c r="K3" t="s">
        <v>20</v>
      </c>
      <c r="L3" t="s">
        <v>21</v>
      </c>
      <c r="M3" t="s">
        <v>85</v>
      </c>
    </row>
    <row r="4" spans="4:13" ht="12.75">
      <c r="D4">
        <v>2010</v>
      </c>
      <c r="E4">
        <f>'AL'!O7</f>
        <v>12511</v>
      </c>
      <c r="F4">
        <f>'AL'!O31</f>
        <v>4773</v>
      </c>
      <c r="G4">
        <f>'AL'!O55</f>
        <v>7351</v>
      </c>
      <c r="I4">
        <f>'AL'!O99</f>
        <v>85714</v>
      </c>
      <c r="J4">
        <f>'AL'!O113</f>
        <v>34509</v>
      </c>
      <c r="K4">
        <f>'AL'!O137</f>
        <v>89638</v>
      </c>
      <c r="L4">
        <f>'AL'!O161</f>
        <v>51652</v>
      </c>
      <c r="M4">
        <f>'AL'!O185</f>
        <v>861819</v>
      </c>
    </row>
    <row r="5" spans="4:13" ht="12.75">
      <c r="D5">
        <v>2009</v>
      </c>
      <c r="E5">
        <f>'AL'!O10</f>
        <v>14333</v>
      </c>
      <c r="F5">
        <f>'AL'!O34</f>
        <v>5765</v>
      </c>
      <c r="G5">
        <f>'AL'!O58</f>
        <v>7334</v>
      </c>
      <c r="I5">
        <f>'AL'!O102</f>
        <v>72475</v>
      </c>
      <c r="J5">
        <f>'AL'!O116</f>
        <v>29436</v>
      </c>
      <c r="K5">
        <f>'AL'!O140</f>
        <v>91815</v>
      </c>
      <c r="L5">
        <f>'AL'!O164</f>
        <v>49071</v>
      </c>
      <c r="M5">
        <f>'AL'!O188</f>
        <v>846977</v>
      </c>
    </row>
    <row r="6" spans="4:13" ht="12.75">
      <c r="D6">
        <v>2008</v>
      </c>
      <c r="E6">
        <f>'AL'!O11</f>
        <v>14885</v>
      </c>
      <c r="F6">
        <f>'AL'!O35</f>
        <v>6245</v>
      </c>
      <c r="G6">
        <f>'AL'!O59</f>
        <v>7055</v>
      </c>
      <c r="I6">
        <f>'AL'!O103</f>
        <v>64593</v>
      </c>
      <c r="J6">
        <f>'AL'!O117</f>
        <v>28096</v>
      </c>
      <c r="K6">
        <f>'AL'!O141</f>
        <v>89111</v>
      </c>
      <c r="L6">
        <f>'AL'!O165</f>
        <v>48037</v>
      </c>
      <c r="M6">
        <f>'AL'!O189</f>
        <v>827737</v>
      </c>
    </row>
    <row r="8" ht="12.75">
      <c r="D8" t="s">
        <v>24</v>
      </c>
    </row>
    <row r="9" spans="4:13" ht="12.75">
      <c r="D9">
        <v>2010</v>
      </c>
      <c r="E9">
        <f>'AS'!E9</f>
        <v>18721</v>
      </c>
      <c r="F9">
        <f>'AS'!E24</f>
        <v>7119</v>
      </c>
      <c r="G9">
        <f>'AS'!E39</f>
        <v>11781</v>
      </c>
      <c r="I9">
        <f>'AS'!E72</f>
        <v>148550</v>
      </c>
      <c r="J9">
        <f>'AS'!E88</f>
        <v>59172</v>
      </c>
      <c r="K9">
        <f>'AS'!E103</f>
        <v>124578</v>
      </c>
      <c r="L9">
        <f>'AS'!E118</f>
        <v>70426</v>
      </c>
      <c r="M9">
        <f>'AS'!E133</f>
        <v>1350345</v>
      </c>
    </row>
    <row r="10" spans="4:13" ht="12.75">
      <c r="D10">
        <v>2009</v>
      </c>
      <c r="E10">
        <f>'AS'!E12</f>
        <v>19122</v>
      </c>
      <c r="F10">
        <f>'AS'!E27</f>
        <v>7415</v>
      </c>
      <c r="G10">
        <f>'AS'!E42</f>
        <v>9694</v>
      </c>
      <c r="I10">
        <f>'AS'!E75</f>
        <v>103312</v>
      </c>
      <c r="J10">
        <f>'AS'!E91</f>
        <v>41955</v>
      </c>
      <c r="K10">
        <f>'AS'!E106</f>
        <v>107124</v>
      </c>
      <c r="L10">
        <f>'AS'!E121</f>
        <v>58020</v>
      </c>
      <c r="M10">
        <f>'AS'!E136</f>
        <v>1177349</v>
      </c>
    </row>
    <row r="11" spans="4:13" ht="12.75">
      <c r="D11">
        <v>2008</v>
      </c>
      <c r="E11">
        <f>'AS'!E13</f>
        <v>19167</v>
      </c>
      <c r="F11">
        <f>'AS'!E28</f>
        <v>7533</v>
      </c>
      <c r="G11">
        <f>'AS'!E43</f>
        <v>9247</v>
      </c>
      <c r="I11">
        <f>'AS'!E76</f>
        <v>84613</v>
      </c>
      <c r="J11">
        <f>'AS'!E92</f>
        <v>38129</v>
      </c>
      <c r="K11">
        <f>'AS'!E107</f>
        <v>106184</v>
      </c>
      <c r="L11">
        <f>'AS'!E122</f>
        <v>55736</v>
      </c>
      <c r="M11">
        <f>'AS'!E137</f>
        <v>1128150</v>
      </c>
    </row>
    <row r="13" ht="12.75">
      <c r="D13" s="14" t="s">
        <v>26</v>
      </c>
    </row>
    <row r="14" spans="4:12" ht="12.75">
      <c r="D14">
        <v>2010</v>
      </c>
      <c r="E14" s="43"/>
      <c r="F14" s="43"/>
      <c r="G14" s="43"/>
      <c r="H14" s="43"/>
      <c r="I14" s="43"/>
      <c r="J14" s="43"/>
      <c r="K14" s="43"/>
      <c r="L14" s="43"/>
    </row>
    <row r="15" spans="4:13" ht="12.75">
      <c r="D15">
        <v>2009</v>
      </c>
      <c r="E15" s="43">
        <f aca="true" t="shared" si="0" ref="E15:G16">E4/E10</f>
        <v>0.6542725656312102</v>
      </c>
      <c r="F15" s="43">
        <f t="shared" si="0"/>
        <v>0.6436952124072826</v>
      </c>
      <c r="G15" s="43">
        <f t="shared" si="0"/>
        <v>0.75830410563235</v>
      </c>
      <c r="H15" s="43"/>
      <c r="I15" s="43">
        <f aca="true" t="shared" si="1" ref="I15:M16">I4/I10</f>
        <v>0.8296616075576894</v>
      </c>
      <c r="J15" s="43">
        <f t="shared" si="1"/>
        <v>0.8225241329996424</v>
      </c>
      <c r="K15" s="43">
        <f t="shared" si="1"/>
        <v>0.8367686046077443</v>
      </c>
      <c r="L15" s="43">
        <f t="shared" si="1"/>
        <v>0.8902447431920028</v>
      </c>
      <c r="M15" s="43">
        <f t="shared" si="1"/>
        <v>0.7319996024967957</v>
      </c>
    </row>
    <row r="16" spans="4:13" ht="12.75">
      <c r="D16">
        <v>2008</v>
      </c>
      <c r="E16" s="43">
        <f t="shared" si="0"/>
        <v>0.7477956905097303</v>
      </c>
      <c r="F16" s="43">
        <f t="shared" si="0"/>
        <v>0.7652993495287402</v>
      </c>
      <c r="G16" s="43">
        <f t="shared" si="0"/>
        <v>0.7931220936519953</v>
      </c>
      <c r="H16" s="43"/>
      <c r="I16" s="43">
        <f t="shared" si="1"/>
        <v>0.8565468663207781</v>
      </c>
      <c r="J16" s="43">
        <f t="shared" si="1"/>
        <v>0.7720108054236933</v>
      </c>
      <c r="K16" s="43">
        <f t="shared" si="1"/>
        <v>0.8646782942816243</v>
      </c>
      <c r="L16" s="43">
        <f t="shared" si="1"/>
        <v>0.8804184010334434</v>
      </c>
      <c r="M16" s="43">
        <f t="shared" si="1"/>
        <v>0.7507662988077827</v>
      </c>
    </row>
    <row r="19" spans="5:14" ht="12.75">
      <c r="E19" s="18" t="s">
        <v>27</v>
      </c>
      <c r="F19" s="19" t="s">
        <v>28</v>
      </c>
      <c r="G19" s="19" t="s">
        <v>29</v>
      </c>
      <c r="H19" s="20" t="s">
        <v>30</v>
      </c>
      <c r="I19" s="20"/>
      <c r="J19" s="20"/>
      <c r="K19" s="20"/>
      <c r="L19" s="20"/>
      <c r="M19" s="20"/>
      <c r="N19" s="21"/>
    </row>
    <row r="20" spans="5:16" ht="13.5" thickBot="1">
      <c r="E20" s="22"/>
      <c r="F20" s="23" t="s">
        <v>31</v>
      </c>
      <c r="G20" s="24" t="s">
        <v>32</v>
      </c>
      <c r="H20" s="25" t="s">
        <v>0</v>
      </c>
      <c r="I20" s="25" t="s">
        <v>1</v>
      </c>
      <c r="J20" s="25" t="s">
        <v>2</v>
      </c>
      <c r="K20" s="25" t="s">
        <v>3</v>
      </c>
      <c r="L20" s="25" t="s">
        <v>4</v>
      </c>
      <c r="M20" s="25" t="s">
        <v>5</v>
      </c>
      <c r="N20" s="26" t="s">
        <v>7</v>
      </c>
      <c r="P20" s="27" t="s">
        <v>66</v>
      </c>
    </row>
    <row r="21" spans="1:16" ht="12.75">
      <c r="A21">
        <v>12</v>
      </c>
      <c r="B21">
        <f aca="true" t="shared" si="2" ref="B21:B57">A21+4</f>
        <v>16</v>
      </c>
      <c r="D21" t="s">
        <v>33</v>
      </c>
      <c r="E21" t="s">
        <v>34</v>
      </c>
      <c r="F21">
        <v>46054</v>
      </c>
      <c r="G21">
        <v>5.4</v>
      </c>
      <c r="H21">
        <v>13.3</v>
      </c>
      <c r="I21">
        <v>18.4</v>
      </c>
      <c r="J21">
        <v>25.7</v>
      </c>
      <c r="K21">
        <v>22.9</v>
      </c>
      <c r="L21">
        <v>12.9</v>
      </c>
      <c r="M21">
        <v>5.2</v>
      </c>
      <c r="N21">
        <v>1.5999999999999943</v>
      </c>
      <c r="P21" s="43">
        <f aca="true" t="shared" si="3" ref="P21:P57">H21/(H21+I21)</f>
        <v>0.41955835962145116</v>
      </c>
    </row>
    <row r="22" spans="1:16" ht="12.75">
      <c r="A22">
        <v>19</v>
      </c>
      <c r="B22">
        <f t="shared" si="2"/>
        <v>23</v>
      </c>
      <c r="D22" t="s">
        <v>35</v>
      </c>
      <c r="E22" t="s">
        <v>34</v>
      </c>
      <c r="F22">
        <v>57854</v>
      </c>
      <c r="G22">
        <v>6.8</v>
      </c>
      <c r="H22">
        <v>8</v>
      </c>
      <c r="I22">
        <v>20.5</v>
      </c>
      <c r="J22">
        <v>23.2</v>
      </c>
      <c r="K22">
        <v>20.7</v>
      </c>
      <c r="L22">
        <v>15.2</v>
      </c>
      <c r="M22">
        <v>9.2</v>
      </c>
      <c r="N22">
        <v>3.2</v>
      </c>
      <c r="P22" s="43">
        <f t="shared" si="3"/>
        <v>0.2807017543859649</v>
      </c>
    </row>
    <row r="23" spans="1:16" ht="12.75">
      <c r="A23">
        <v>26</v>
      </c>
      <c r="B23">
        <f t="shared" si="2"/>
        <v>30</v>
      </c>
      <c r="D23" t="s">
        <v>36</v>
      </c>
      <c r="E23" t="s">
        <v>34</v>
      </c>
      <c r="F23">
        <v>31503</v>
      </c>
      <c r="G23">
        <v>3.7</v>
      </c>
      <c r="H23">
        <v>3.7</v>
      </c>
      <c r="I23">
        <v>13.1</v>
      </c>
      <c r="J23">
        <v>26.9</v>
      </c>
      <c r="K23">
        <v>28.8</v>
      </c>
      <c r="L23">
        <v>18.6</v>
      </c>
      <c r="M23">
        <v>7</v>
      </c>
      <c r="N23">
        <v>1.9000000000000057</v>
      </c>
      <c r="P23" s="43">
        <f t="shared" si="3"/>
        <v>0.22023809523809523</v>
      </c>
    </row>
    <row r="24" spans="1:16" ht="12.75">
      <c r="A24">
        <v>33</v>
      </c>
      <c r="B24">
        <f t="shared" si="2"/>
        <v>37</v>
      </c>
      <c r="D24" t="s">
        <v>37</v>
      </c>
      <c r="E24" t="s">
        <v>34</v>
      </c>
      <c r="F24">
        <v>44051</v>
      </c>
      <c r="G24">
        <v>5.2</v>
      </c>
      <c r="H24">
        <v>9.2</v>
      </c>
      <c r="I24">
        <v>25.4</v>
      </c>
      <c r="J24">
        <v>24.5</v>
      </c>
      <c r="K24">
        <v>18.1</v>
      </c>
      <c r="L24">
        <v>12.3</v>
      </c>
      <c r="M24">
        <v>7.599999999999994</v>
      </c>
      <c r="N24">
        <v>2.9000000000000057</v>
      </c>
      <c r="P24" s="43">
        <f t="shared" si="3"/>
        <v>0.26589595375722547</v>
      </c>
    </row>
    <row r="25" spans="1:16" ht="12.75">
      <c r="A25">
        <v>40</v>
      </c>
      <c r="B25">
        <f t="shared" si="2"/>
        <v>44</v>
      </c>
      <c r="D25" t="s">
        <v>38</v>
      </c>
      <c r="E25" t="s">
        <v>34</v>
      </c>
      <c r="F25">
        <v>6296</v>
      </c>
      <c r="G25">
        <v>0.7</v>
      </c>
      <c r="H25">
        <v>9.6</v>
      </c>
      <c r="I25">
        <v>28.6</v>
      </c>
      <c r="J25">
        <v>28</v>
      </c>
      <c r="K25">
        <v>19.5</v>
      </c>
      <c r="L25">
        <v>9.599999999999994</v>
      </c>
      <c r="M25">
        <v>3.6000000000000085</v>
      </c>
      <c r="N25">
        <v>1.0999999999999943</v>
      </c>
      <c r="P25" s="43">
        <f t="shared" si="3"/>
        <v>0.2513089005235602</v>
      </c>
    </row>
    <row r="26" spans="1:16" ht="12.75">
      <c r="A26">
        <v>47</v>
      </c>
      <c r="B26">
        <f t="shared" si="2"/>
        <v>51</v>
      </c>
      <c r="D26" t="s">
        <v>39</v>
      </c>
      <c r="E26" t="s">
        <v>34</v>
      </c>
      <c r="F26">
        <v>2081</v>
      </c>
      <c r="G26">
        <v>0.2</v>
      </c>
      <c r="H26">
        <v>6.5</v>
      </c>
      <c r="I26">
        <v>13.4</v>
      </c>
      <c r="J26">
        <v>29.6</v>
      </c>
      <c r="K26">
        <v>29.3</v>
      </c>
      <c r="L26">
        <v>17</v>
      </c>
      <c r="M26">
        <v>3.5</v>
      </c>
      <c r="N26">
        <v>0.7000000000000028</v>
      </c>
      <c r="P26" s="43">
        <f t="shared" si="3"/>
        <v>0.32663316582914576</v>
      </c>
    </row>
    <row r="27" spans="1:16" ht="12.75">
      <c r="A27">
        <v>54</v>
      </c>
      <c r="B27">
        <f t="shared" si="2"/>
        <v>58</v>
      </c>
      <c r="D27" t="s">
        <v>40</v>
      </c>
      <c r="E27" t="s">
        <v>34</v>
      </c>
      <c r="F27">
        <v>4065</v>
      </c>
      <c r="G27">
        <v>0.5</v>
      </c>
      <c r="H27">
        <v>3.5</v>
      </c>
      <c r="I27">
        <v>12.8</v>
      </c>
      <c r="J27">
        <v>20.6</v>
      </c>
      <c r="K27">
        <v>24.4</v>
      </c>
      <c r="L27">
        <v>21.3</v>
      </c>
      <c r="M27">
        <v>12.6</v>
      </c>
      <c r="N27">
        <v>4.8</v>
      </c>
      <c r="P27" s="43">
        <f t="shared" si="3"/>
        <v>0.21472392638036808</v>
      </c>
    </row>
    <row r="28" spans="1:16" ht="12.75">
      <c r="A28">
        <v>61</v>
      </c>
      <c r="B28">
        <f t="shared" si="2"/>
        <v>65</v>
      </c>
      <c r="D28" t="s">
        <v>41</v>
      </c>
      <c r="E28" t="s">
        <v>34</v>
      </c>
      <c r="F28">
        <v>2082</v>
      </c>
      <c r="G28">
        <v>0.2</v>
      </c>
      <c r="H28">
        <v>3.6</v>
      </c>
      <c r="I28">
        <v>9.6</v>
      </c>
      <c r="J28">
        <v>21.6</v>
      </c>
      <c r="K28">
        <v>28.4</v>
      </c>
      <c r="L28">
        <v>22.2</v>
      </c>
      <c r="M28">
        <v>10.5</v>
      </c>
      <c r="N28">
        <v>4.099999999999994</v>
      </c>
      <c r="P28" s="43">
        <f t="shared" si="3"/>
        <v>0.27272727272727276</v>
      </c>
    </row>
    <row r="29" spans="1:16" ht="12.75">
      <c r="A29">
        <v>68</v>
      </c>
      <c r="B29">
        <f t="shared" si="2"/>
        <v>72</v>
      </c>
      <c r="D29" t="s">
        <v>42</v>
      </c>
      <c r="E29" t="s">
        <v>34</v>
      </c>
      <c r="F29">
        <v>22875</v>
      </c>
      <c r="G29">
        <v>2.7</v>
      </c>
      <c r="H29">
        <v>8.8</v>
      </c>
      <c r="I29">
        <v>27.9</v>
      </c>
      <c r="J29">
        <v>27.8</v>
      </c>
      <c r="K29">
        <v>19.5</v>
      </c>
      <c r="L29">
        <v>10.5</v>
      </c>
      <c r="M29">
        <v>4.3</v>
      </c>
      <c r="N29">
        <v>1.2</v>
      </c>
      <c r="P29" s="43">
        <f t="shared" si="3"/>
        <v>0.23978201634877383</v>
      </c>
    </row>
    <row r="30" spans="1:16" ht="12.75">
      <c r="A30">
        <v>75</v>
      </c>
      <c r="B30">
        <f t="shared" si="2"/>
        <v>79</v>
      </c>
      <c r="D30" t="s">
        <v>43</v>
      </c>
      <c r="E30" t="s">
        <v>34</v>
      </c>
      <c r="F30">
        <v>89320</v>
      </c>
      <c r="G30">
        <v>10.5</v>
      </c>
      <c r="H30">
        <v>7.4</v>
      </c>
      <c r="I30">
        <v>15.7</v>
      </c>
      <c r="J30">
        <v>26.6</v>
      </c>
      <c r="K30">
        <v>27.9</v>
      </c>
      <c r="L30">
        <v>17</v>
      </c>
      <c r="M30">
        <v>4.6000000000000085</v>
      </c>
      <c r="N30">
        <v>0.7999999999999972</v>
      </c>
      <c r="P30" s="43">
        <f t="shared" si="3"/>
        <v>0.3203463203463203</v>
      </c>
    </row>
    <row r="31" spans="1:16" ht="12.75">
      <c r="A31">
        <v>82</v>
      </c>
      <c r="B31">
        <f t="shared" si="2"/>
        <v>86</v>
      </c>
      <c r="D31" t="s">
        <v>44</v>
      </c>
      <c r="E31" t="s">
        <v>34</v>
      </c>
      <c r="F31">
        <v>16598</v>
      </c>
      <c r="G31">
        <v>1.9</v>
      </c>
      <c r="H31">
        <v>5.6</v>
      </c>
      <c r="I31">
        <v>13.8</v>
      </c>
      <c r="J31">
        <v>29.3</v>
      </c>
      <c r="K31">
        <v>29.6</v>
      </c>
      <c r="L31">
        <v>16</v>
      </c>
      <c r="M31">
        <v>4.8</v>
      </c>
      <c r="N31">
        <v>0.9000000000000057</v>
      </c>
      <c r="P31" s="43">
        <f t="shared" si="3"/>
        <v>0.288659793814433</v>
      </c>
    </row>
    <row r="32" spans="1:16" ht="12.75">
      <c r="A32">
        <v>89</v>
      </c>
      <c r="B32">
        <f t="shared" si="2"/>
        <v>93</v>
      </c>
      <c r="D32" t="s">
        <v>9</v>
      </c>
      <c r="E32" t="s">
        <v>34</v>
      </c>
      <c r="F32">
        <v>13850</v>
      </c>
      <c r="G32">
        <v>1.6</v>
      </c>
      <c r="H32">
        <v>7.7</v>
      </c>
      <c r="I32">
        <v>31.4</v>
      </c>
      <c r="J32">
        <v>28.5</v>
      </c>
      <c r="K32">
        <v>18.2</v>
      </c>
      <c r="L32">
        <v>9.600000000000009</v>
      </c>
      <c r="M32">
        <v>3.6999999999999886</v>
      </c>
      <c r="N32">
        <v>0.9000000000000057</v>
      </c>
      <c r="P32" s="43">
        <f t="shared" si="3"/>
        <v>0.1969309462915601</v>
      </c>
    </row>
    <row r="33" spans="1:16" ht="12.75">
      <c r="A33">
        <v>96</v>
      </c>
      <c r="B33">
        <f t="shared" si="2"/>
        <v>100</v>
      </c>
      <c r="D33" t="s">
        <v>45</v>
      </c>
      <c r="E33" t="s">
        <v>34</v>
      </c>
      <c r="F33">
        <v>46770</v>
      </c>
      <c r="G33">
        <v>5.5</v>
      </c>
      <c r="H33">
        <v>4.4</v>
      </c>
      <c r="I33">
        <v>8.6</v>
      </c>
      <c r="J33">
        <v>18.2</v>
      </c>
      <c r="K33">
        <v>23.5</v>
      </c>
      <c r="L33">
        <v>23</v>
      </c>
      <c r="M33">
        <v>14.9</v>
      </c>
      <c r="N33">
        <v>7.400000000000006</v>
      </c>
      <c r="P33" s="43">
        <f t="shared" si="3"/>
        <v>0.3384615384615385</v>
      </c>
    </row>
    <row r="34" spans="1:16" ht="12.75">
      <c r="A34">
        <v>103</v>
      </c>
      <c r="B34">
        <f t="shared" si="2"/>
        <v>107</v>
      </c>
      <c r="D34" t="s">
        <v>46</v>
      </c>
      <c r="E34" t="s">
        <v>34</v>
      </c>
      <c r="F34">
        <v>32063</v>
      </c>
      <c r="G34">
        <v>3.8</v>
      </c>
      <c r="H34">
        <v>6.8</v>
      </c>
      <c r="I34">
        <v>23.4</v>
      </c>
      <c r="J34">
        <v>27.6</v>
      </c>
      <c r="K34">
        <v>23.1</v>
      </c>
      <c r="L34">
        <v>13.4</v>
      </c>
      <c r="M34">
        <v>4.5</v>
      </c>
      <c r="N34">
        <v>1.2</v>
      </c>
      <c r="P34" s="43">
        <f t="shared" si="3"/>
        <v>0.2251655629139073</v>
      </c>
    </row>
    <row r="35" spans="1:16" ht="12.75">
      <c r="A35">
        <v>110</v>
      </c>
      <c r="B35">
        <f t="shared" si="2"/>
        <v>114</v>
      </c>
      <c r="D35" t="s">
        <v>11</v>
      </c>
      <c r="E35" t="s">
        <v>34</v>
      </c>
      <c r="F35">
        <v>5548</v>
      </c>
      <c r="G35">
        <v>0.6</v>
      </c>
      <c r="H35">
        <v>9.9</v>
      </c>
      <c r="I35">
        <v>30.9</v>
      </c>
      <c r="J35">
        <v>25.7</v>
      </c>
      <c r="K35">
        <v>17.8</v>
      </c>
      <c r="L35">
        <v>10.3</v>
      </c>
      <c r="M35">
        <v>4.400000000000006</v>
      </c>
      <c r="N35">
        <v>1</v>
      </c>
      <c r="P35" s="43">
        <f t="shared" si="3"/>
        <v>0.24264705882352944</v>
      </c>
    </row>
    <row r="36" spans="1:16" ht="12.75">
      <c r="A36">
        <v>117</v>
      </c>
      <c r="B36">
        <f t="shared" si="2"/>
        <v>121</v>
      </c>
      <c r="D36" t="s">
        <v>21</v>
      </c>
      <c r="E36" t="s">
        <v>34</v>
      </c>
      <c r="F36">
        <v>49222</v>
      </c>
      <c r="G36">
        <v>5.8</v>
      </c>
      <c r="H36">
        <v>7</v>
      </c>
      <c r="I36">
        <v>20.7</v>
      </c>
      <c r="J36">
        <v>28.5</v>
      </c>
      <c r="K36">
        <v>24.2</v>
      </c>
      <c r="L36">
        <v>14</v>
      </c>
      <c r="M36">
        <v>4.599999999999994</v>
      </c>
      <c r="N36">
        <v>1</v>
      </c>
      <c r="P36" s="43">
        <f t="shared" si="3"/>
        <v>0.2527075812274368</v>
      </c>
    </row>
    <row r="37" spans="1:16" ht="12.75">
      <c r="A37">
        <v>124</v>
      </c>
      <c r="B37">
        <f t="shared" si="2"/>
        <v>128</v>
      </c>
      <c r="D37" t="s">
        <v>47</v>
      </c>
      <c r="E37" t="s">
        <v>34</v>
      </c>
      <c r="F37">
        <v>12186</v>
      </c>
      <c r="G37">
        <v>1.4</v>
      </c>
      <c r="H37">
        <v>2</v>
      </c>
      <c r="I37">
        <v>9.3</v>
      </c>
      <c r="J37">
        <v>21.8</v>
      </c>
      <c r="K37">
        <v>27.1</v>
      </c>
      <c r="L37">
        <v>22.8</v>
      </c>
      <c r="M37">
        <v>12.6</v>
      </c>
      <c r="N37">
        <v>4.400000000000006</v>
      </c>
      <c r="P37" s="43">
        <f t="shared" si="3"/>
        <v>0.17699115044247787</v>
      </c>
    </row>
    <row r="38" spans="1:16" ht="12.75">
      <c r="A38">
        <v>131</v>
      </c>
      <c r="B38">
        <f t="shared" si="2"/>
        <v>135</v>
      </c>
      <c r="D38" t="s">
        <v>48</v>
      </c>
      <c r="E38" t="s">
        <v>34</v>
      </c>
      <c r="F38">
        <v>352</v>
      </c>
      <c r="G38">
        <v>0</v>
      </c>
      <c r="H38">
        <v>8.5</v>
      </c>
      <c r="I38">
        <v>41.5</v>
      </c>
      <c r="J38">
        <v>28.4</v>
      </c>
      <c r="K38">
        <v>13.1</v>
      </c>
      <c r="L38">
        <v>4.8</v>
      </c>
      <c r="M38">
        <v>2.3</v>
      </c>
      <c r="N38">
        <v>1.4000000000000057</v>
      </c>
      <c r="P38" s="43">
        <f t="shared" si="3"/>
        <v>0.17</v>
      </c>
    </row>
    <row r="39" spans="1:16" ht="12.75">
      <c r="A39">
        <v>138</v>
      </c>
      <c r="B39">
        <f t="shared" si="2"/>
        <v>142</v>
      </c>
      <c r="D39" t="s">
        <v>49</v>
      </c>
      <c r="E39" t="s">
        <v>34</v>
      </c>
      <c r="F39">
        <v>15029</v>
      </c>
      <c r="G39">
        <v>1.8</v>
      </c>
      <c r="H39">
        <v>5.5</v>
      </c>
      <c r="I39">
        <v>14.8</v>
      </c>
      <c r="J39">
        <v>23.3</v>
      </c>
      <c r="K39">
        <v>24.5</v>
      </c>
      <c r="L39">
        <v>18.5</v>
      </c>
      <c r="M39">
        <v>9.400000000000006</v>
      </c>
      <c r="N39">
        <v>4</v>
      </c>
      <c r="P39" s="43">
        <f t="shared" si="3"/>
        <v>0.270935960591133</v>
      </c>
    </row>
    <row r="40" spans="1:16" ht="12.75">
      <c r="A40">
        <v>145</v>
      </c>
      <c r="B40">
        <f t="shared" si="2"/>
        <v>149</v>
      </c>
      <c r="D40" t="s">
        <v>50</v>
      </c>
      <c r="E40" t="s">
        <v>34</v>
      </c>
      <c r="F40">
        <v>77001</v>
      </c>
      <c r="G40">
        <v>9</v>
      </c>
      <c r="H40">
        <v>17.2</v>
      </c>
      <c r="I40">
        <v>27.6</v>
      </c>
      <c r="J40">
        <v>21.7</v>
      </c>
      <c r="K40">
        <v>15.2</v>
      </c>
      <c r="L40">
        <v>9.899999999999991</v>
      </c>
      <c r="M40">
        <v>5.800000000000011</v>
      </c>
      <c r="N40">
        <v>2.5999999999999943</v>
      </c>
      <c r="P40" s="43">
        <f t="shared" si="3"/>
        <v>0.38392857142857145</v>
      </c>
    </row>
    <row r="41" spans="1:16" ht="12.75">
      <c r="A41">
        <v>152</v>
      </c>
      <c r="B41">
        <f t="shared" si="2"/>
        <v>156</v>
      </c>
      <c r="D41" t="s">
        <v>51</v>
      </c>
      <c r="E41" t="s">
        <v>34</v>
      </c>
      <c r="F41">
        <v>11682</v>
      </c>
      <c r="G41">
        <v>1.4</v>
      </c>
      <c r="H41">
        <v>29.9</v>
      </c>
      <c r="I41">
        <v>28.9</v>
      </c>
      <c r="J41">
        <v>19.9</v>
      </c>
      <c r="K41">
        <v>11.1</v>
      </c>
      <c r="L41">
        <v>5.6000000000000085</v>
      </c>
      <c r="M41">
        <v>2.8999999999999915</v>
      </c>
      <c r="N41">
        <v>1.7</v>
      </c>
      <c r="P41" s="43">
        <f t="shared" si="3"/>
        <v>0.5085034013605442</v>
      </c>
    </row>
    <row r="42" spans="1:16" ht="12.75">
      <c r="A42">
        <v>159</v>
      </c>
      <c r="B42">
        <f t="shared" si="2"/>
        <v>163</v>
      </c>
      <c r="D42" t="s">
        <v>52</v>
      </c>
      <c r="E42" t="s">
        <v>34</v>
      </c>
      <c r="F42">
        <v>33375</v>
      </c>
      <c r="G42">
        <v>3.9</v>
      </c>
      <c r="H42">
        <v>1.8</v>
      </c>
      <c r="I42">
        <v>10.7</v>
      </c>
      <c r="J42">
        <v>31</v>
      </c>
      <c r="K42">
        <v>34.7</v>
      </c>
      <c r="L42">
        <v>16.7</v>
      </c>
      <c r="M42">
        <v>4.099999999999994</v>
      </c>
      <c r="N42">
        <v>1</v>
      </c>
      <c r="P42" s="43">
        <f t="shared" si="3"/>
        <v>0.14400000000000002</v>
      </c>
    </row>
    <row r="43" spans="1:16" ht="12.75">
      <c r="A43">
        <v>166</v>
      </c>
      <c r="B43">
        <f t="shared" si="2"/>
        <v>170</v>
      </c>
      <c r="D43" t="s">
        <v>53</v>
      </c>
      <c r="E43" t="s">
        <v>34</v>
      </c>
      <c r="F43">
        <v>9969</v>
      </c>
      <c r="G43">
        <v>1.2</v>
      </c>
      <c r="H43">
        <v>4</v>
      </c>
      <c r="I43">
        <v>15.1</v>
      </c>
      <c r="J43">
        <v>24.2</v>
      </c>
      <c r="K43">
        <v>25.4</v>
      </c>
      <c r="L43">
        <v>20.1</v>
      </c>
      <c r="M43">
        <v>9.2</v>
      </c>
      <c r="N43">
        <v>2</v>
      </c>
      <c r="P43" s="43">
        <f t="shared" si="3"/>
        <v>0.20942408376963348</v>
      </c>
    </row>
    <row r="44" spans="1:16" ht="12.75">
      <c r="A44">
        <v>173</v>
      </c>
      <c r="B44">
        <f t="shared" si="2"/>
        <v>177</v>
      </c>
      <c r="D44" t="s">
        <v>54</v>
      </c>
      <c r="E44" t="s">
        <v>34</v>
      </c>
      <c r="F44">
        <v>7370</v>
      </c>
      <c r="G44">
        <v>0.9</v>
      </c>
      <c r="H44">
        <v>13.8</v>
      </c>
      <c r="I44">
        <v>36.9</v>
      </c>
      <c r="J44">
        <v>27.4</v>
      </c>
      <c r="K44">
        <v>11.5</v>
      </c>
      <c r="L44">
        <v>5.1000000000000085</v>
      </c>
      <c r="M44">
        <v>2.8999999999999915</v>
      </c>
      <c r="N44">
        <v>2.4000000000000057</v>
      </c>
      <c r="P44" s="43">
        <f t="shared" si="3"/>
        <v>0.27218934911242604</v>
      </c>
    </row>
    <row r="45" spans="1:16" ht="12.75">
      <c r="A45">
        <v>180</v>
      </c>
      <c r="B45">
        <f t="shared" si="2"/>
        <v>184</v>
      </c>
      <c r="D45" t="s">
        <v>14</v>
      </c>
      <c r="E45" t="s">
        <v>34</v>
      </c>
      <c r="F45">
        <v>30976</v>
      </c>
      <c r="G45">
        <v>3.6</v>
      </c>
      <c r="H45">
        <v>10.3</v>
      </c>
      <c r="I45">
        <v>22.6</v>
      </c>
      <c r="J45">
        <v>22</v>
      </c>
      <c r="K45">
        <v>18</v>
      </c>
      <c r="L45">
        <v>13.8</v>
      </c>
      <c r="M45">
        <v>9.399999999999991</v>
      </c>
      <c r="N45">
        <v>3.9000000000000057</v>
      </c>
      <c r="P45" s="43">
        <f t="shared" si="3"/>
        <v>0.3130699088145896</v>
      </c>
    </row>
    <row r="46" spans="1:16" ht="12.75">
      <c r="A46">
        <v>187</v>
      </c>
      <c r="B46">
        <f t="shared" si="2"/>
        <v>191</v>
      </c>
      <c r="D46" t="s">
        <v>55</v>
      </c>
      <c r="E46" t="s">
        <v>34</v>
      </c>
      <c r="F46">
        <v>3708</v>
      </c>
      <c r="G46">
        <v>0.4</v>
      </c>
      <c r="H46">
        <v>5.9</v>
      </c>
      <c r="I46">
        <v>12</v>
      </c>
      <c r="J46">
        <v>29.4</v>
      </c>
      <c r="K46">
        <v>30.1</v>
      </c>
      <c r="L46">
        <v>16.3</v>
      </c>
      <c r="M46">
        <v>5.5</v>
      </c>
      <c r="N46">
        <v>0.7999999999999972</v>
      </c>
      <c r="P46" s="43">
        <f t="shared" si="3"/>
        <v>0.3296089385474861</v>
      </c>
    </row>
    <row r="47" spans="1:16" ht="12.75">
      <c r="A47">
        <v>194</v>
      </c>
      <c r="B47">
        <f t="shared" si="2"/>
        <v>198</v>
      </c>
      <c r="D47" t="s">
        <v>56</v>
      </c>
      <c r="E47" t="s">
        <v>34</v>
      </c>
      <c r="F47">
        <v>13744</v>
      </c>
      <c r="G47">
        <v>1.6</v>
      </c>
      <c r="H47">
        <v>8.7</v>
      </c>
      <c r="I47">
        <v>25.1</v>
      </c>
      <c r="J47">
        <v>27.9</v>
      </c>
      <c r="K47">
        <v>20.7</v>
      </c>
      <c r="L47">
        <v>11.3</v>
      </c>
      <c r="M47">
        <v>4.599999999999994</v>
      </c>
      <c r="N47">
        <v>1.7</v>
      </c>
      <c r="P47" s="43">
        <f t="shared" si="3"/>
        <v>0.257396449704142</v>
      </c>
    </row>
    <row r="48" spans="1:16" ht="12.75">
      <c r="A48">
        <v>201</v>
      </c>
      <c r="B48">
        <f t="shared" si="2"/>
        <v>205</v>
      </c>
      <c r="D48" t="s">
        <v>57</v>
      </c>
      <c r="E48" t="s">
        <v>34</v>
      </c>
      <c r="F48">
        <v>54940</v>
      </c>
      <c r="G48">
        <v>6.4</v>
      </c>
      <c r="H48">
        <v>5.2</v>
      </c>
      <c r="I48">
        <v>13.5</v>
      </c>
      <c r="J48">
        <v>24.8</v>
      </c>
      <c r="K48">
        <v>26.1</v>
      </c>
      <c r="L48">
        <v>18.6</v>
      </c>
      <c r="M48">
        <v>8.7</v>
      </c>
      <c r="N48">
        <v>3.0999999999999943</v>
      </c>
      <c r="P48" s="43">
        <f t="shared" si="3"/>
        <v>0.27807486631016043</v>
      </c>
    </row>
    <row r="49" spans="1:16" ht="12.75">
      <c r="A49">
        <v>208</v>
      </c>
      <c r="B49">
        <f t="shared" si="2"/>
        <v>212</v>
      </c>
      <c r="D49" t="s">
        <v>58</v>
      </c>
      <c r="E49" t="s">
        <v>34</v>
      </c>
      <c r="F49">
        <v>21233</v>
      </c>
      <c r="G49">
        <v>2.5</v>
      </c>
      <c r="H49">
        <v>6</v>
      </c>
      <c r="I49">
        <v>21.5</v>
      </c>
      <c r="J49">
        <v>28.5</v>
      </c>
      <c r="K49">
        <v>23.3</v>
      </c>
      <c r="L49">
        <v>13.3</v>
      </c>
      <c r="M49">
        <v>5.7</v>
      </c>
      <c r="N49">
        <v>1.7</v>
      </c>
      <c r="P49" s="43">
        <f t="shared" si="3"/>
        <v>0.21818181818181817</v>
      </c>
    </row>
    <row r="50" spans="1:16" ht="12.75">
      <c r="A50">
        <v>215</v>
      </c>
      <c r="B50">
        <f t="shared" si="2"/>
        <v>219</v>
      </c>
      <c r="D50" t="s">
        <v>59</v>
      </c>
      <c r="E50" t="s">
        <v>34</v>
      </c>
      <c r="F50">
        <v>3361</v>
      </c>
      <c r="G50">
        <v>0.4</v>
      </c>
      <c r="H50">
        <v>9.5</v>
      </c>
      <c r="I50">
        <v>20.8</v>
      </c>
      <c r="J50">
        <v>24.4</v>
      </c>
      <c r="K50">
        <v>21.6</v>
      </c>
      <c r="L50">
        <v>14.6</v>
      </c>
      <c r="M50">
        <v>6.599999999999994</v>
      </c>
      <c r="N50">
        <v>2.5</v>
      </c>
      <c r="P50" s="43">
        <f t="shared" si="3"/>
        <v>0.31353135313531355</v>
      </c>
    </row>
    <row r="51" spans="1:16" ht="12.75">
      <c r="A51">
        <v>222</v>
      </c>
      <c r="B51">
        <f t="shared" si="2"/>
        <v>226</v>
      </c>
      <c r="D51" t="s">
        <v>60</v>
      </c>
      <c r="E51" t="s">
        <v>34</v>
      </c>
      <c r="F51">
        <v>29665</v>
      </c>
      <c r="G51">
        <v>3.5</v>
      </c>
      <c r="H51">
        <v>5.4</v>
      </c>
      <c r="I51">
        <v>14.9</v>
      </c>
      <c r="J51">
        <v>26.8</v>
      </c>
      <c r="K51">
        <v>27.1</v>
      </c>
      <c r="L51">
        <v>17</v>
      </c>
      <c r="M51">
        <v>6.7</v>
      </c>
      <c r="N51">
        <v>2.0999999999999943</v>
      </c>
      <c r="P51" s="43">
        <f t="shared" si="3"/>
        <v>0.2660098522167488</v>
      </c>
    </row>
    <row r="52" spans="1:16" ht="12.75">
      <c r="A52">
        <v>229</v>
      </c>
      <c r="B52">
        <f t="shared" si="2"/>
        <v>233</v>
      </c>
      <c r="D52" t="s">
        <v>12</v>
      </c>
      <c r="E52" t="s">
        <v>34</v>
      </c>
      <c r="F52">
        <v>7629</v>
      </c>
      <c r="G52">
        <v>0.9</v>
      </c>
      <c r="H52">
        <v>8.5</v>
      </c>
      <c r="I52">
        <v>29.9</v>
      </c>
      <c r="J52">
        <v>28.4</v>
      </c>
      <c r="K52">
        <v>18.6</v>
      </c>
      <c r="L52">
        <v>9.199999999999989</v>
      </c>
      <c r="M52">
        <v>4.1000000000000085</v>
      </c>
      <c r="N52">
        <v>1.3</v>
      </c>
      <c r="P52" s="43">
        <f t="shared" si="3"/>
        <v>0.22135416666666669</v>
      </c>
    </row>
    <row r="53" spans="1:16" ht="12.75">
      <c r="A53">
        <v>236</v>
      </c>
      <c r="B53">
        <f t="shared" si="2"/>
        <v>240</v>
      </c>
      <c r="D53" t="s">
        <v>61</v>
      </c>
      <c r="E53" t="s">
        <v>34</v>
      </c>
      <c r="F53">
        <v>20612</v>
      </c>
      <c r="G53">
        <v>2.4</v>
      </c>
      <c r="H53">
        <v>4.2</v>
      </c>
      <c r="I53">
        <v>11.5</v>
      </c>
      <c r="J53">
        <v>21.3</v>
      </c>
      <c r="K53">
        <v>25.8</v>
      </c>
      <c r="L53">
        <v>21.1</v>
      </c>
      <c r="M53">
        <v>12.5</v>
      </c>
      <c r="N53">
        <v>3.5999999999999943</v>
      </c>
      <c r="P53" s="43">
        <f t="shared" si="3"/>
        <v>0.267515923566879</v>
      </c>
    </row>
    <row r="54" spans="1:16" ht="12.75">
      <c r="A54">
        <v>243</v>
      </c>
      <c r="B54">
        <f t="shared" si="2"/>
        <v>247</v>
      </c>
      <c r="D54" t="s">
        <v>62</v>
      </c>
      <c r="E54" t="s">
        <v>34</v>
      </c>
      <c r="F54">
        <v>18417</v>
      </c>
      <c r="G54">
        <v>2.2</v>
      </c>
      <c r="H54">
        <v>5.3</v>
      </c>
      <c r="I54">
        <v>12.5</v>
      </c>
      <c r="J54">
        <v>24.9</v>
      </c>
      <c r="K54">
        <v>26.9</v>
      </c>
      <c r="L54">
        <v>18.9</v>
      </c>
      <c r="M54">
        <v>8.900000000000006</v>
      </c>
      <c r="N54">
        <v>2.5999999999999943</v>
      </c>
      <c r="P54" s="43">
        <f t="shared" si="3"/>
        <v>0.29775280898876405</v>
      </c>
    </row>
    <row r="55" spans="1:16" ht="12.75">
      <c r="A55">
        <v>250</v>
      </c>
      <c r="B55">
        <f t="shared" si="2"/>
        <v>254</v>
      </c>
      <c r="D55" t="s">
        <v>63</v>
      </c>
      <c r="E55" t="s">
        <v>34</v>
      </c>
      <c r="F55">
        <v>861</v>
      </c>
      <c r="G55">
        <v>0.1</v>
      </c>
      <c r="H55">
        <v>3.6</v>
      </c>
      <c r="I55">
        <v>15.6</v>
      </c>
      <c r="J55">
        <v>25.6</v>
      </c>
      <c r="K55">
        <v>30.3</v>
      </c>
      <c r="L55">
        <v>17.8</v>
      </c>
      <c r="M55">
        <v>5.199999999999989</v>
      </c>
      <c r="N55">
        <v>1.9000000000000057</v>
      </c>
      <c r="P55" s="43">
        <f t="shared" si="3"/>
        <v>0.1875</v>
      </c>
    </row>
    <row r="56" spans="1:16" ht="12.75">
      <c r="A56">
        <v>257</v>
      </c>
      <c r="B56">
        <f t="shared" si="2"/>
        <v>261</v>
      </c>
      <c r="D56" t="s">
        <v>64</v>
      </c>
      <c r="E56" t="s">
        <v>34</v>
      </c>
      <c r="F56">
        <v>11591</v>
      </c>
      <c r="G56">
        <v>1.4</v>
      </c>
      <c r="H56">
        <v>4.2</v>
      </c>
      <c r="I56">
        <v>14.5</v>
      </c>
      <c r="J56">
        <v>25.2</v>
      </c>
      <c r="K56">
        <v>24.5</v>
      </c>
      <c r="L56">
        <v>17.2</v>
      </c>
      <c r="M56">
        <v>9.800000000000011</v>
      </c>
      <c r="N56">
        <v>4.599999999999994</v>
      </c>
      <c r="P56" s="43">
        <f t="shared" si="3"/>
        <v>0.22459893048128343</v>
      </c>
    </row>
    <row r="57" spans="1:16" ht="18.75" customHeight="1">
      <c r="A57">
        <v>264</v>
      </c>
      <c r="B57">
        <f t="shared" si="2"/>
        <v>268</v>
      </c>
      <c r="D57" s="11" t="s">
        <v>65</v>
      </c>
      <c r="E57" s="11" t="s">
        <v>34</v>
      </c>
      <c r="F57" s="11">
        <v>853933</v>
      </c>
      <c r="G57" s="11">
        <v>100</v>
      </c>
      <c r="H57" s="11">
        <v>8.1</v>
      </c>
      <c r="I57" s="11">
        <v>18.9</v>
      </c>
      <c r="J57" s="11">
        <v>25.2</v>
      </c>
      <c r="K57" s="11">
        <v>23.2</v>
      </c>
      <c r="L57" s="11">
        <v>15.2</v>
      </c>
      <c r="M57" s="11">
        <v>7</v>
      </c>
      <c r="N57" s="11">
        <v>2.4000000000000057</v>
      </c>
      <c r="O57" s="11"/>
      <c r="P57" s="29">
        <f t="shared" si="3"/>
        <v>0.3</v>
      </c>
    </row>
    <row r="61" spans="5:14" ht="12.75">
      <c r="E61" s="18" t="s">
        <v>27</v>
      </c>
      <c r="F61" s="19" t="s">
        <v>28</v>
      </c>
      <c r="G61" s="19" t="s">
        <v>29</v>
      </c>
      <c r="H61" s="20" t="s">
        <v>30</v>
      </c>
      <c r="I61" s="20"/>
      <c r="J61" s="20"/>
      <c r="K61" s="20"/>
      <c r="L61" s="20"/>
      <c r="M61" s="20"/>
      <c r="N61" s="21"/>
    </row>
    <row r="62" spans="5:16" ht="13.5" thickBot="1">
      <c r="E62" s="22"/>
      <c r="F62" s="23" t="s">
        <v>31</v>
      </c>
      <c r="G62" s="24" t="s">
        <v>32</v>
      </c>
      <c r="H62" s="25" t="s">
        <v>0</v>
      </c>
      <c r="I62" s="25" t="s">
        <v>1</v>
      </c>
      <c r="J62" s="25" t="s">
        <v>2</v>
      </c>
      <c r="K62" s="25" t="s">
        <v>3</v>
      </c>
      <c r="L62" s="25" t="s">
        <v>4</v>
      </c>
      <c r="M62" s="25" t="s">
        <v>5</v>
      </c>
      <c r="N62" s="26" t="s">
        <v>7</v>
      </c>
      <c r="P62" s="27" t="s">
        <v>66</v>
      </c>
    </row>
    <row r="63" spans="4:16" ht="12.75">
      <c r="D63" t="s">
        <v>43</v>
      </c>
      <c r="E63" t="s">
        <v>34</v>
      </c>
      <c r="F63">
        <v>89320</v>
      </c>
      <c r="G63">
        <v>10.5</v>
      </c>
      <c r="H63">
        <v>7.4</v>
      </c>
      <c r="I63">
        <v>15.7</v>
      </c>
      <c r="J63">
        <v>26.6</v>
      </c>
      <c r="K63">
        <v>27.9</v>
      </c>
      <c r="L63">
        <v>17</v>
      </c>
      <c r="M63">
        <v>4.6000000000000085</v>
      </c>
      <c r="N63">
        <v>0.7999999999999972</v>
      </c>
      <c r="P63" s="43">
        <f aca="true" t="shared" si="4" ref="P63:P99">H63/(H63+I63)</f>
        <v>0.3203463203463203</v>
      </c>
    </row>
    <row r="64" spans="4:16" ht="12.75">
      <c r="D64" t="s">
        <v>50</v>
      </c>
      <c r="E64" t="s">
        <v>34</v>
      </c>
      <c r="F64">
        <v>77001</v>
      </c>
      <c r="G64">
        <v>9</v>
      </c>
      <c r="H64">
        <v>17.2</v>
      </c>
      <c r="I64">
        <v>27.6</v>
      </c>
      <c r="J64">
        <v>21.7</v>
      </c>
      <c r="K64">
        <v>15.2</v>
      </c>
      <c r="L64">
        <v>9.899999999999991</v>
      </c>
      <c r="M64">
        <v>5.800000000000011</v>
      </c>
      <c r="N64">
        <v>2.5999999999999943</v>
      </c>
      <c r="P64" s="43">
        <f t="shared" si="4"/>
        <v>0.38392857142857145</v>
      </c>
    </row>
    <row r="65" spans="4:16" ht="12.75">
      <c r="D65" t="s">
        <v>35</v>
      </c>
      <c r="E65" t="s">
        <v>34</v>
      </c>
      <c r="F65">
        <v>57854</v>
      </c>
      <c r="G65">
        <v>6.8</v>
      </c>
      <c r="H65">
        <v>8</v>
      </c>
      <c r="I65">
        <v>20.5</v>
      </c>
      <c r="J65">
        <v>23.2</v>
      </c>
      <c r="K65">
        <v>20.7</v>
      </c>
      <c r="L65">
        <v>15.2</v>
      </c>
      <c r="M65">
        <v>9.2</v>
      </c>
      <c r="N65">
        <v>3.2</v>
      </c>
      <c r="P65" s="43">
        <f t="shared" si="4"/>
        <v>0.2807017543859649</v>
      </c>
    </row>
    <row r="66" spans="4:16" ht="12.75">
      <c r="D66" t="s">
        <v>57</v>
      </c>
      <c r="E66" t="s">
        <v>34</v>
      </c>
      <c r="F66">
        <v>54940</v>
      </c>
      <c r="G66">
        <v>6.4</v>
      </c>
      <c r="H66">
        <v>5.2</v>
      </c>
      <c r="I66">
        <v>13.5</v>
      </c>
      <c r="J66">
        <v>24.8</v>
      </c>
      <c r="K66">
        <v>26.1</v>
      </c>
      <c r="L66">
        <v>18.6</v>
      </c>
      <c r="M66">
        <v>8.7</v>
      </c>
      <c r="N66">
        <v>3.0999999999999943</v>
      </c>
      <c r="P66" s="43">
        <f t="shared" si="4"/>
        <v>0.27807486631016043</v>
      </c>
    </row>
    <row r="67" spans="4:16" ht="12.75">
      <c r="D67" t="s">
        <v>21</v>
      </c>
      <c r="E67" t="s">
        <v>34</v>
      </c>
      <c r="F67">
        <v>49222</v>
      </c>
      <c r="G67">
        <v>5.8</v>
      </c>
      <c r="H67">
        <v>7</v>
      </c>
      <c r="I67">
        <v>20.7</v>
      </c>
      <c r="J67">
        <v>28.5</v>
      </c>
      <c r="K67">
        <v>24.2</v>
      </c>
      <c r="L67">
        <v>14</v>
      </c>
      <c r="M67">
        <v>4.599999999999994</v>
      </c>
      <c r="N67">
        <v>1</v>
      </c>
      <c r="P67" s="43">
        <f t="shared" si="4"/>
        <v>0.2527075812274368</v>
      </c>
    </row>
    <row r="68" spans="4:16" ht="12.75">
      <c r="D68" t="s">
        <v>45</v>
      </c>
      <c r="E68" t="s">
        <v>34</v>
      </c>
      <c r="F68">
        <v>46770</v>
      </c>
      <c r="G68">
        <v>5.5</v>
      </c>
      <c r="H68">
        <v>4.4</v>
      </c>
      <c r="I68">
        <v>8.6</v>
      </c>
      <c r="J68">
        <v>18.2</v>
      </c>
      <c r="K68">
        <v>23.5</v>
      </c>
      <c r="L68">
        <v>23</v>
      </c>
      <c r="M68">
        <v>14.9</v>
      </c>
      <c r="N68">
        <v>7.400000000000006</v>
      </c>
      <c r="P68" s="43">
        <f t="shared" si="4"/>
        <v>0.3384615384615385</v>
      </c>
    </row>
    <row r="69" spans="4:16" ht="12.75">
      <c r="D69" t="s">
        <v>33</v>
      </c>
      <c r="E69" t="s">
        <v>34</v>
      </c>
      <c r="F69">
        <v>46054</v>
      </c>
      <c r="G69">
        <v>5.4</v>
      </c>
      <c r="H69">
        <v>13.3</v>
      </c>
      <c r="I69">
        <v>18.4</v>
      </c>
      <c r="J69">
        <v>25.7</v>
      </c>
      <c r="K69">
        <v>22.9</v>
      </c>
      <c r="L69">
        <v>12.9</v>
      </c>
      <c r="M69">
        <v>5.2</v>
      </c>
      <c r="N69">
        <v>1.5999999999999943</v>
      </c>
      <c r="P69" s="43">
        <f t="shared" si="4"/>
        <v>0.41955835962145116</v>
      </c>
    </row>
    <row r="70" spans="4:16" ht="12.75">
      <c r="D70" t="s">
        <v>37</v>
      </c>
      <c r="E70" t="s">
        <v>34</v>
      </c>
      <c r="F70">
        <v>44051</v>
      </c>
      <c r="G70">
        <v>5.2</v>
      </c>
      <c r="H70">
        <v>9.2</v>
      </c>
      <c r="I70">
        <v>25.4</v>
      </c>
      <c r="J70">
        <v>24.5</v>
      </c>
      <c r="K70">
        <v>18.1</v>
      </c>
      <c r="L70">
        <v>12.3</v>
      </c>
      <c r="M70">
        <v>7.599999999999994</v>
      </c>
      <c r="N70">
        <v>2.9000000000000057</v>
      </c>
      <c r="P70" s="43">
        <f t="shared" si="4"/>
        <v>0.26589595375722547</v>
      </c>
    </row>
    <row r="71" spans="4:16" ht="12.75">
      <c r="D71" t="s">
        <v>52</v>
      </c>
      <c r="E71" t="s">
        <v>34</v>
      </c>
      <c r="F71">
        <v>33375</v>
      </c>
      <c r="G71">
        <v>3.9</v>
      </c>
      <c r="H71">
        <v>1.8</v>
      </c>
      <c r="I71">
        <v>10.7</v>
      </c>
      <c r="J71">
        <v>31</v>
      </c>
      <c r="K71">
        <v>34.7</v>
      </c>
      <c r="L71">
        <v>16.7</v>
      </c>
      <c r="M71">
        <v>4.099999999999994</v>
      </c>
      <c r="N71">
        <v>1</v>
      </c>
      <c r="P71" s="43">
        <f t="shared" si="4"/>
        <v>0.14400000000000002</v>
      </c>
    </row>
    <row r="72" spans="4:16" ht="12.75">
      <c r="D72" t="s">
        <v>46</v>
      </c>
      <c r="E72" t="s">
        <v>34</v>
      </c>
      <c r="F72">
        <v>32063</v>
      </c>
      <c r="G72">
        <v>3.8</v>
      </c>
      <c r="H72">
        <v>6.8</v>
      </c>
      <c r="I72">
        <v>23.4</v>
      </c>
      <c r="J72">
        <v>27.6</v>
      </c>
      <c r="K72">
        <v>23.1</v>
      </c>
      <c r="L72">
        <v>13.4</v>
      </c>
      <c r="M72">
        <v>4.5</v>
      </c>
      <c r="N72">
        <v>1.2</v>
      </c>
      <c r="P72" s="43">
        <f t="shared" si="4"/>
        <v>0.2251655629139073</v>
      </c>
    </row>
    <row r="73" spans="4:16" ht="12.75">
      <c r="D73" t="s">
        <v>36</v>
      </c>
      <c r="E73" t="s">
        <v>34</v>
      </c>
      <c r="F73">
        <v>31503</v>
      </c>
      <c r="G73">
        <v>3.7</v>
      </c>
      <c r="H73">
        <v>3.7</v>
      </c>
      <c r="I73">
        <v>13.1</v>
      </c>
      <c r="J73">
        <v>26.9</v>
      </c>
      <c r="K73">
        <v>28.8</v>
      </c>
      <c r="L73">
        <v>18.6</v>
      </c>
      <c r="M73">
        <v>7</v>
      </c>
      <c r="N73">
        <v>1.9000000000000057</v>
      </c>
      <c r="P73" s="43">
        <f t="shared" si="4"/>
        <v>0.22023809523809523</v>
      </c>
    </row>
    <row r="74" spans="4:16" ht="12.75">
      <c r="D74" t="s">
        <v>14</v>
      </c>
      <c r="E74" t="s">
        <v>34</v>
      </c>
      <c r="F74">
        <v>30976</v>
      </c>
      <c r="G74">
        <v>3.6</v>
      </c>
      <c r="H74">
        <v>10.3</v>
      </c>
      <c r="I74">
        <v>22.6</v>
      </c>
      <c r="J74">
        <v>22</v>
      </c>
      <c r="K74">
        <v>18</v>
      </c>
      <c r="L74">
        <v>13.8</v>
      </c>
      <c r="M74">
        <v>9.399999999999991</v>
      </c>
      <c r="N74">
        <v>3.9000000000000057</v>
      </c>
      <c r="P74" s="43">
        <f t="shared" si="4"/>
        <v>0.3130699088145896</v>
      </c>
    </row>
    <row r="75" spans="4:16" ht="12.75">
      <c r="D75" t="s">
        <v>60</v>
      </c>
      <c r="E75" t="s">
        <v>34</v>
      </c>
      <c r="F75">
        <v>29665</v>
      </c>
      <c r="G75">
        <v>3.5</v>
      </c>
      <c r="H75">
        <v>5.4</v>
      </c>
      <c r="I75">
        <v>14.9</v>
      </c>
      <c r="J75">
        <v>26.8</v>
      </c>
      <c r="K75">
        <v>27.1</v>
      </c>
      <c r="L75">
        <v>17</v>
      </c>
      <c r="M75">
        <v>6.7</v>
      </c>
      <c r="N75">
        <v>2.0999999999999943</v>
      </c>
      <c r="P75" s="43">
        <f t="shared" si="4"/>
        <v>0.2660098522167488</v>
      </c>
    </row>
    <row r="76" spans="4:16" ht="12.75">
      <c r="D76" t="s">
        <v>42</v>
      </c>
      <c r="E76" t="s">
        <v>34</v>
      </c>
      <c r="F76">
        <v>22875</v>
      </c>
      <c r="G76">
        <v>2.7</v>
      </c>
      <c r="H76">
        <v>8.8</v>
      </c>
      <c r="I76">
        <v>27.9</v>
      </c>
      <c r="J76">
        <v>27.8</v>
      </c>
      <c r="K76">
        <v>19.5</v>
      </c>
      <c r="L76">
        <v>10.5</v>
      </c>
      <c r="M76">
        <v>4.3</v>
      </c>
      <c r="N76">
        <v>1.2</v>
      </c>
      <c r="P76" s="43">
        <f t="shared" si="4"/>
        <v>0.23978201634877383</v>
      </c>
    </row>
    <row r="77" spans="4:16" ht="12.75">
      <c r="D77" t="s">
        <v>58</v>
      </c>
      <c r="E77" t="s">
        <v>34</v>
      </c>
      <c r="F77">
        <v>21233</v>
      </c>
      <c r="G77">
        <v>2.5</v>
      </c>
      <c r="H77">
        <v>6</v>
      </c>
      <c r="I77">
        <v>21.5</v>
      </c>
      <c r="J77">
        <v>28.5</v>
      </c>
      <c r="K77">
        <v>23.3</v>
      </c>
      <c r="L77">
        <v>13.3</v>
      </c>
      <c r="M77">
        <v>5.7</v>
      </c>
      <c r="N77">
        <v>1.7</v>
      </c>
      <c r="P77" s="43">
        <f t="shared" si="4"/>
        <v>0.21818181818181817</v>
      </c>
    </row>
    <row r="78" spans="4:16" ht="12.75">
      <c r="D78" t="s">
        <v>61</v>
      </c>
      <c r="E78" t="s">
        <v>34</v>
      </c>
      <c r="F78">
        <v>20612</v>
      </c>
      <c r="G78">
        <v>2.4</v>
      </c>
      <c r="H78">
        <v>4.2</v>
      </c>
      <c r="I78">
        <v>11.5</v>
      </c>
      <c r="J78">
        <v>21.3</v>
      </c>
      <c r="K78">
        <v>25.8</v>
      </c>
      <c r="L78">
        <v>21.1</v>
      </c>
      <c r="M78">
        <v>12.5</v>
      </c>
      <c r="N78">
        <v>3.5999999999999943</v>
      </c>
      <c r="P78" s="43">
        <f t="shared" si="4"/>
        <v>0.267515923566879</v>
      </c>
    </row>
    <row r="79" spans="4:16" ht="12.75">
      <c r="D79" t="s">
        <v>62</v>
      </c>
      <c r="E79" t="s">
        <v>34</v>
      </c>
      <c r="F79">
        <v>18417</v>
      </c>
      <c r="G79">
        <v>2.2</v>
      </c>
      <c r="H79">
        <v>5.3</v>
      </c>
      <c r="I79">
        <v>12.5</v>
      </c>
      <c r="J79">
        <v>24.9</v>
      </c>
      <c r="K79">
        <v>26.9</v>
      </c>
      <c r="L79">
        <v>18.9</v>
      </c>
      <c r="M79">
        <v>8.900000000000006</v>
      </c>
      <c r="N79">
        <v>2.5999999999999943</v>
      </c>
      <c r="P79" s="43">
        <f t="shared" si="4"/>
        <v>0.29775280898876405</v>
      </c>
    </row>
    <row r="80" spans="4:16" ht="12.75">
      <c r="D80" t="s">
        <v>44</v>
      </c>
      <c r="E80" t="s">
        <v>34</v>
      </c>
      <c r="F80">
        <v>16598</v>
      </c>
      <c r="G80">
        <v>1.9</v>
      </c>
      <c r="H80">
        <v>5.6</v>
      </c>
      <c r="I80">
        <v>13.8</v>
      </c>
      <c r="J80">
        <v>29.3</v>
      </c>
      <c r="K80">
        <v>29.6</v>
      </c>
      <c r="L80">
        <v>16</v>
      </c>
      <c r="M80">
        <v>4.8</v>
      </c>
      <c r="N80">
        <v>0.9000000000000057</v>
      </c>
      <c r="P80" s="43">
        <f t="shared" si="4"/>
        <v>0.288659793814433</v>
      </c>
    </row>
    <row r="81" spans="4:16" ht="12.75">
      <c r="D81" t="s">
        <v>49</v>
      </c>
      <c r="E81" t="s">
        <v>34</v>
      </c>
      <c r="F81">
        <v>15029</v>
      </c>
      <c r="G81">
        <v>1.8</v>
      </c>
      <c r="H81">
        <v>5.5</v>
      </c>
      <c r="I81">
        <v>14.8</v>
      </c>
      <c r="J81">
        <v>23.3</v>
      </c>
      <c r="K81">
        <v>24.5</v>
      </c>
      <c r="L81">
        <v>18.5</v>
      </c>
      <c r="M81">
        <v>9.400000000000006</v>
      </c>
      <c r="N81">
        <v>4</v>
      </c>
      <c r="P81" s="43">
        <f t="shared" si="4"/>
        <v>0.270935960591133</v>
      </c>
    </row>
    <row r="82" spans="4:16" ht="12.75">
      <c r="D82" t="s">
        <v>9</v>
      </c>
      <c r="E82" t="s">
        <v>34</v>
      </c>
      <c r="F82">
        <v>13850</v>
      </c>
      <c r="G82">
        <v>1.6</v>
      </c>
      <c r="H82">
        <v>7.7</v>
      </c>
      <c r="I82">
        <v>31.4</v>
      </c>
      <c r="J82">
        <v>28.5</v>
      </c>
      <c r="K82">
        <v>18.2</v>
      </c>
      <c r="L82">
        <v>9.600000000000009</v>
      </c>
      <c r="M82">
        <v>3.6999999999999886</v>
      </c>
      <c r="N82">
        <v>0.9000000000000057</v>
      </c>
      <c r="P82" s="43">
        <f t="shared" si="4"/>
        <v>0.1969309462915601</v>
      </c>
    </row>
    <row r="83" spans="4:16" ht="12.75">
      <c r="D83" t="s">
        <v>56</v>
      </c>
      <c r="E83" t="s">
        <v>34</v>
      </c>
      <c r="F83">
        <v>13744</v>
      </c>
      <c r="G83">
        <v>1.6</v>
      </c>
      <c r="H83">
        <v>8.7</v>
      </c>
      <c r="I83">
        <v>25.1</v>
      </c>
      <c r="J83">
        <v>27.9</v>
      </c>
      <c r="K83">
        <v>20.7</v>
      </c>
      <c r="L83">
        <v>11.3</v>
      </c>
      <c r="M83">
        <v>4.599999999999994</v>
      </c>
      <c r="N83">
        <v>1.7</v>
      </c>
      <c r="P83" s="43">
        <f t="shared" si="4"/>
        <v>0.257396449704142</v>
      </c>
    </row>
    <row r="84" spans="4:16" ht="12.75">
      <c r="D84" t="s">
        <v>47</v>
      </c>
      <c r="E84" t="s">
        <v>34</v>
      </c>
      <c r="F84">
        <v>12186</v>
      </c>
      <c r="G84">
        <v>1.4</v>
      </c>
      <c r="H84">
        <v>2</v>
      </c>
      <c r="I84">
        <v>9.3</v>
      </c>
      <c r="J84">
        <v>21.8</v>
      </c>
      <c r="K84">
        <v>27.1</v>
      </c>
      <c r="L84">
        <v>22.8</v>
      </c>
      <c r="M84">
        <v>12.6</v>
      </c>
      <c r="N84">
        <v>4.400000000000006</v>
      </c>
      <c r="P84" s="43">
        <f t="shared" si="4"/>
        <v>0.17699115044247787</v>
      </c>
    </row>
    <row r="85" spans="4:16" ht="12.75">
      <c r="D85" t="s">
        <v>51</v>
      </c>
      <c r="E85" t="s">
        <v>34</v>
      </c>
      <c r="F85">
        <v>11682</v>
      </c>
      <c r="G85">
        <v>1.4</v>
      </c>
      <c r="H85">
        <v>29.9</v>
      </c>
      <c r="I85">
        <v>28.9</v>
      </c>
      <c r="J85">
        <v>19.9</v>
      </c>
      <c r="K85">
        <v>11.1</v>
      </c>
      <c r="L85">
        <v>5.6000000000000085</v>
      </c>
      <c r="M85">
        <v>2.8999999999999915</v>
      </c>
      <c r="N85">
        <v>1.7</v>
      </c>
      <c r="P85" s="43">
        <f t="shared" si="4"/>
        <v>0.5085034013605442</v>
      </c>
    </row>
    <row r="86" spans="4:16" ht="12.75">
      <c r="D86" t="s">
        <v>64</v>
      </c>
      <c r="E86" t="s">
        <v>34</v>
      </c>
      <c r="F86">
        <v>11591</v>
      </c>
      <c r="G86">
        <v>1.4</v>
      </c>
      <c r="H86">
        <v>4.2</v>
      </c>
      <c r="I86">
        <v>14.5</v>
      </c>
      <c r="J86">
        <v>25.2</v>
      </c>
      <c r="K86">
        <v>24.5</v>
      </c>
      <c r="L86">
        <v>17.2</v>
      </c>
      <c r="M86">
        <v>9.800000000000011</v>
      </c>
      <c r="N86">
        <v>4.599999999999994</v>
      </c>
      <c r="P86" s="43">
        <f t="shared" si="4"/>
        <v>0.22459893048128343</v>
      </c>
    </row>
    <row r="87" spans="4:16" ht="12.75">
      <c r="D87" t="s">
        <v>53</v>
      </c>
      <c r="E87" t="s">
        <v>34</v>
      </c>
      <c r="F87">
        <v>9969</v>
      </c>
      <c r="G87">
        <v>1.2</v>
      </c>
      <c r="H87">
        <v>4</v>
      </c>
      <c r="I87">
        <v>15.1</v>
      </c>
      <c r="J87">
        <v>24.2</v>
      </c>
      <c r="K87">
        <v>25.4</v>
      </c>
      <c r="L87">
        <v>20.1</v>
      </c>
      <c r="M87">
        <v>9.2</v>
      </c>
      <c r="N87">
        <v>2</v>
      </c>
      <c r="P87" s="43">
        <f t="shared" si="4"/>
        <v>0.20942408376963348</v>
      </c>
    </row>
    <row r="88" spans="4:16" ht="12.75">
      <c r="D88" t="s">
        <v>12</v>
      </c>
      <c r="E88" t="s">
        <v>34</v>
      </c>
      <c r="F88">
        <v>7629</v>
      </c>
      <c r="G88">
        <v>0.9</v>
      </c>
      <c r="H88">
        <v>8.5</v>
      </c>
      <c r="I88">
        <v>29.9</v>
      </c>
      <c r="J88">
        <v>28.4</v>
      </c>
      <c r="K88">
        <v>18.6</v>
      </c>
      <c r="L88">
        <v>9.199999999999989</v>
      </c>
      <c r="M88">
        <v>4.1000000000000085</v>
      </c>
      <c r="N88">
        <v>1.3</v>
      </c>
      <c r="P88" s="43">
        <f t="shared" si="4"/>
        <v>0.22135416666666669</v>
      </c>
    </row>
    <row r="89" spans="4:16" ht="12.75">
      <c r="D89" t="s">
        <v>54</v>
      </c>
      <c r="E89" t="s">
        <v>34</v>
      </c>
      <c r="F89">
        <v>7370</v>
      </c>
      <c r="G89">
        <v>0.9</v>
      </c>
      <c r="H89">
        <v>13.8</v>
      </c>
      <c r="I89">
        <v>36.9</v>
      </c>
      <c r="J89">
        <v>27.4</v>
      </c>
      <c r="K89">
        <v>11.5</v>
      </c>
      <c r="L89">
        <v>5.1000000000000085</v>
      </c>
      <c r="M89">
        <v>2.8999999999999915</v>
      </c>
      <c r="N89">
        <v>2.4000000000000057</v>
      </c>
      <c r="P89" s="43">
        <f t="shared" si="4"/>
        <v>0.27218934911242604</v>
      </c>
    </row>
    <row r="90" spans="4:16" ht="12.75">
      <c r="D90" t="s">
        <v>38</v>
      </c>
      <c r="E90" t="s">
        <v>34</v>
      </c>
      <c r="F90">
        <v>6296</v>
      </c>
      <c r="G90">
        <v>0.7</v>
      </c>
      <c r="H90">
        <v>9.6</v>
      </c>
      <c r="I90">
        <v>28.6</v>
      </c>
      <c r="J90">
        <v>28</v>
      </c>
      <c r="K90">
        <v>19.5</v>
      </c>
      <c r="L90">
        <v>9.599999999999994</v>
      </c>
      <c r="M90">
        <v>3.6000000000000085</v>
      </c>
      <c r="N90">
        <v>1.0999999999999943</v>
      </c>
      <c r="P90" s="43">
        <f t="shared" si="4"/>
        <v>0.2513089005235602</v>
      </c>
    </row>
    <row r="91" spans="4:16" ht="12.75">
      <c r="D91" t="s">
        <v>11</v>
      </c>
      <c r="E91" t="s">
        <v>34</v>
      </c>
      <c r="F91">
        <v>5548</v>
      </c>
      <c r="G91">
        <v>0.6</v>
      </c>
      <c r="H91">
        <v>9.9</v>
      </c>
      <c r="I91">
        <v>30.9</v>
      </c>
      <c r="J91">
        <v>25.7</v>
      </c>
      <c r="K91">
        <v>17.8</v>
      </c>
      <c r="L91">
        <v>10.3</v>
      </c>
      <c r="M91">
        <v>4.400000000000006</v>
      </c>
      <c r="N91">
        <v>1</v>
      </c>
      <c r="P91" s="43">
        <f t="shared" si="4"/>
        <v>0.24264705882352944</v>
      </c>
    </row>
    <row r="92" spans="4:16" ht="12.75">
      <c r="D92" t="s">
        <v>40</v>
      </c>
      <c r="E92" t="s">
        <v>34</v>
      </c>
      <c r="F92">
        <v>4065</v>
      </c>
      <c r="G92">
        <v>0.5</v>
      </c>
      <c r="H92">
        <v>3.5</v>
      </c>
      <c r="I92">
        <v>12.8</v>
      </c>
      <c r="J92">
        <v>20.6</v>
      </c>
      <c r="K92">
        <v>24.4</v>
      </c>
      <c r="L92">
        <v>21.3</v>
      </c>
      <c r="M92">
        <v>12.6</v>
      </c>
      <c r="N92">
        <v>4.8</v>
      </c>
      <c r="P92" s="43">
        <f t="shared" si="4"/>
        <v>0.21472392638036808</v>
      </c>
    </row>
    <row r="93" spans="4:16" ht="12.75">
      <c r="D93" t="s">
        <v>55</v>
      </c>
      <c r="E93" t="s">
        <v>34</v>
      </c>
      <c r="F93">
        <v>3708</v>
      </c>
      <c r="G93">
        <v>0.4</v>
      </c>
      <c r="H93">
        <v>5.9</v>
      </c>
      <c r="I93">
        <v>12</v>
      </c>
      <c r="J93">
        <v>29.4</v>
      </c>
      <c r="K93">
        <v>30.1</v>
      </c>
      <c r="L93">
        <v>16.3</v>
      </c>
      <c r="M93">
        <v>5.5</v>
      </c>
      <c r="N93">
        <v>0.7999999999999972</v>
      </c>
      <c r="P93" s="43">
        <f t="shared" si="4"/>
        <v>0.3296089385474861</v>
      </c>
    </row>
    <row r="94" spans="4:16" ht="12.75">
      <c r="D94" t="s">
        <v>59</v>
      </c>
      <c r="E94" t="s">
        <v>34</v>
      </c>
      <c r="F94">
        <v>3361</v>
      </c>
      <c r="G94">
        <v>0.4</v>
      </c>
      <c r="H94">
        <v>9.5</v>
      </c>
      <c r="I94">
        <v>20.8</v>
      </c>
      <c r="J94">
        <v>24.4</v>
      </c>
      <c r="K94">
        <v>21.6</v>
      </c>
      <c r="L94">
        <v>14.6</v>
      </c>
      <c r="M94">
        <v>6.599999999999994</v>
      </c>
      <c r="N94">
        <v>2.5</v>
      </c>
      <c r="P94" s="43">
        <f t="shared" si="4"/>
        <v>0.31353135313531355</v>
      </c>
    </row>
    <row r="95" spans="4:16" ht="12.75">
      <c r="D95" t="s">
        <v>41</v>
      </c>
      <c r="E95" t="s">
        <v>34</v>
      </c>
      <c r="F95">
        <v>2082</v>
      </c>
      <c r="G95">
        <v>0.2</v>
      </c>
      <c r="H95">
        <v>3.6</v>
      </c>
      <c r="I95">
        <v>9.6</v>
      </c>
      <c r="J95">
        <v>21.6</v>
      </c>
      <c r="K95">
        <v>28.4</v>
      </c>
      <c r="L95">
        <v>22.2</v>
      </c>
      <c r="M95">
        <v>10.5</v>
      </c>
      <c r="N95">
        <v>4.099999999999994</v>
      </c>
      <c r="P95" s="43">
        <f t="shared" si="4"/>
        <v>0.27272727272727276</v>
      </c>
    </row>
    <row r="96" spans="4:16" ht="12.75">
      <c r="D96" t="s">
        <v>39</v>
      </c>
      <c r="E96" t="s">
        <v>34</v>
      </c>
      <c r="F96">
        <v>2081</v>
      </c>
      <c r="G96">
        <v>0.2</v>
      </c>
      <c r="H96">
        <v>6.5</v>
      </c>
      <c r="I96">
        <v>13.4</v>
      </c>
      <c r="J96">
        <v>29.6</v>
      </c>
      <c r="K96">
        <v>29.3</v>
      </c>
      <c r="L96">
        <v>17</v>
      </c>
      <c r="M96">
        <v>3.5</v>
      </c>
      <c r="N96">
        <v>0.7000000000000028</v>
      </c>
      <c r="P96" s="43">
        <f t="shared" si="4"/>
        <v>0.32663316582914576</v>
      </c>
    </row>
    <row r="97" spans="4:16" ht="12.75">
      <c r="D97" t="s">
        <v>63</v>
      </c>
      <c r="E97" t="s">
        <v>34</v>
      </c>
      <c r="F97">
        <v>861</v>
      </c>
      <c r="G97">
        <v>0.1</v>
      </c>
      <c r="H97">
        <v>3.6</v>
      </c>
      <c r="I97">
        <v>15.6</v>
      </c>
      <c r="J97">
        <v>25.6</v>
      </c>
      <c r="K97">
        <v>30.3</v>
      </c>
      <c r="L97">
        <v>17.8</v>
      </c>
      <c r="M97">
        <v>5.199999999999989</v>
      </c>
      <c r="N97">
        <v>1.9000000000000057</v>
      </c>
      <c r="P97" s="43">
        <f t="shared" si="4"/>
        <v>0.1875</v>
      </c>
    </row>
    <row r="98" spans="4:16" ht="12.75">
      <c r="D98" t="s">
        <v>48</v>
      </c>
      <c r="E98" t="s">
        <v>34</v>
      </c>
      <c r="F98">
        <v>352</v>
      </c>
      <c r="G98">
        <v>0</v>
      </c>
      <c r="H98">
        <v>8.5</v>
      </c>
      <c r="I98">
        <v>41.5</v>
      </c>
      <c r="J98">
        <v>28.4</v>
      </c>
      <c r="K98">
        <v>13.1</v>
      </c>
      <c r="L98">
        <v>4.8</v>
      </c>
      <c r="M98">
        <v>2.3</v>
      </c>
      <c r="N98">
        <v>1.4000000000000057</v>
      </c>
      <c r="P98" s="43">
        <f t="shared" si="4"/>
        <v>0.17</v>
      </c>
    </row>
    <row r="99" spans="4:16" ht="12.75">
      <c r="D99" s="11" t="s">
        <v>65</v>
      </c>
      <c r="E99" s="11" t="s">
        <v>34</v>
      </c>
      <c r="F99" s="11">
        <v>853933</v>
      </c>
      <c r="G99" s="11">
        <v>100</v>
      </c>
      <c r="H99" s="11">
        <v>8.1</v>
      </c>
      <c r="I99" s="11">
        <v>18.9</v>
      </c>
      <c r="J99" s="11">
        <v>25.2</v>
      </c>
      <c r="K99" s="11">
        <v>23.2</v>
      </c>
      <c r="L99" s="11">
        <v>15.2</v>
      </c>
      <c r="M99" s="11">
        <v>7</v>
      </c>
      <c r="N99" s="11">
        <v>2.4000000000000057</v>
      </c>
      <c r="O99" s="11"/>
      <c r="P99" s="29">
        <f t="shared" si="4"/>
        <v>0.3</v>
      </c>
    </row>
  </sheetData>
  <printOptions/>
  <pageMargins left="0.5511811023622047" right="0.5511811023622047" top="0.7874015748031497" bottom="0.984251968503937" header="0.5118110236220472" footer="0.5118110236220472"/>
  <pageSetup fitToHeight="0" horizontalDpi="600" verticalDpi="600" orientation="portrait" paperSize="9" r:id="rId2"/>
  <headerFooter alignWithMargins="0">
    <oddFooter>&amp;L&amp;8&amp;Z&amp;F \ &amp;A  &amp;D&amp;C&amp;8&amp;P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2"/>
  <sheetViews>
    <sheetView zoomScale="75" zoomScaleNormal="75" workbookViewId="0" topLeftCell="A223">
      <selection activeCell="P30" sqref="P30"/>
      <selection activeCell="K247" sqref="K247:K248"/>
    </sheetView>
  </sheetViews>
  <sheetFormatPr defaultColWidth="9.33203125" defaultRowHeight="12.75"/>
  <cols>
    <col min="1" max="1" width="28.5" style="46" customWidth="1"/>
    <col min="2" max="2" width="17.16015625" style="46" customWidth="1"/>
    <col min="3" max="3" width="10" style="46" customWidth="1"/>
    <col min="4" max="4" width="11.16015625" style="46" customWidth="1"/>
    <col min="5" max="11" width="8.5" style="46" customWidth="1"/>
    <col min="12" max="16384" width="10.66015625" style="46" customWidth="1"/>
  </cols>
  <sheetData>
    <row r="1" spans="1:11" ht="20.25">
      <c r="A1" s="44" t="s">
        <v>96</v>
      </c>
      <c r="B1" s="44"/>
      <c r="C1" s="45"/>
      <c r="D1" s="45"/>
      <c r="E1" s="45"/>
      <c r="F1" s="45"/>
      <c r="G1" s="45"/>
      <c r="H1" s="45"/>
      <c r="I1" s="45"/>
      <c r="J1" s="45"/>
      <c r="K1" s="45"/>
    </row>
    <row r="2" spans="1:2" ht="12.75">
      <c r="A2" s="47"/>
      <c r="B2" s="47"/>
    </row>
    <row r="3" spans="1:11" ht="20.25">
      <c r="A3" s="44" t="s">
        <v>147</v>
      </c>
      <c r="B3" s="44"/>
      <c r="C3" s="45"/>
      <c r="D3" s="45"/>
      <c r="E3" s="45"/>
      <c r="F3" s="45"/>
      <c r="G3" s="45"/>
      <c r="H3" s="45"/>
      <c r="I3" s="45"/>
      <c r="J3" s="45"/>
      <c r="K3" s="45"/>
    </row>
    <row r="4" spans="1:11" ht="20.25">
      <c r="A4" s="44" t="s">
        <v>97</v>
      </c>
      <c r="B4" s="44"/>
      <c r="C4" s="45"/>
      <c r="D4" s="45"/>
      <c r="E4" s="45"/>
      <c r="F4" s="45"/>
      <c r="G4" s="45"/>
      <c r="H4" s="45"/>
      <c r="I4" s="45"/>
      <c r="J4" s="45"/>
      <c r="K4" s="45"/>
    </row>
    <row r="5" spans="1:11" ht="20.25">
      <c r="A5" s="44"/>
      <c r="B5" s="44"/>
      <c r="C5" s="45"/>
      <c r="D5" s="45"/>
      <c r="E5" s="45"/>
      <c r="F5" s="45"/>
      <c r="G5" s="45"/>
      <c r="H5" s="45"/>
      <c r="I5" s="45"/>
      <c r="J5" s="45"/>
      <c r="K5" s="45"/>
    </row>
    <row r="6" spans="1:11" ht="20.25">
      <c r="A6" s="44" t="s">
        <v>98</v>
      </c>
      <c r="B6" s="44"/>
      <c r="C6" s="45"/>
      <c r="D6" s="45"/>
      <c r="E6" s="45"/>
      <c r="F6" s="45"/>
      <c r="G6" s="45"/>
      <c r="H6" s="45"/>
      <c r="I6" s="45"/>
      <c r="J6" s="45"/>
      <c r="K6" s="45"/>
    </row>
    <row r="7" spans="1:2" ht="12.75">
      <c r="A7" s="48"/>
      <c r="B7" s="48"/>
    </row>
    <row r="8" spans="1:11" ht="12.75">
      <c r="A8" s="49" t="s">
        <v>148</v>
      </c>
      <c r="B8" s="49"/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50"/>
      <c r="B9" s="50"/>
      <c r="C9" s="51"/>
      <c r="D9" s="51"/>
      <c r="E9" s="51"/>
      <c r="F9" s="51"/>
      <c r="G9" s="51"/>
      <c r="H9" s="51"/>
      <c r="I9" s="51"/>
      <c r="J9" s="51"/>
      <c r="K9" s="51"/>
    </row>
    <row r="10" spans="1:11" ht="12.75">
      <c r="A10" s="52" t="s">
        <v>99</v>
      </c>
      <c r="B10" s="18" t="s">
        <v>27</v>
      </c>
      <c r="C10" s="19" t="s">
        <v>28</v>
      </c>
      <c r="D10" s="19" t="s">
        <v>29</v>
      </c>
      <c r="E10" s="20" t="s">
        <v>30</v>
      </c>
      <c r="F10" s="20"/>
      <c r="G10" s="20"/>
      <c r="H10" s="20"/>
      <c r="I10" s="20"/>
      <c r="J10" s="20"/>
      <c r="K10" s="21"/>
    </row>
    <row r="11" spans="1:11" ht="13.5" thickBot="1">
      <c r="A11" s="53"/>
      <c r="B11" s="22"/>
      <c r="C11" s="23" t="s">
        <v>31</v>
      </c>
      <c r="D11" s="24" t="s">
        <v>32</v>
      </c>
      <c r="E11" s="25" t="s">
        <v>0</v>
      </c>
      <c r="F11" s="25" t="s">
        <v>1</v>
      </c>
      <c r="G11" s="25" t="s">
        <v>2</v>
      </c>
      <c r="H11" s="25" t="s">
        <v>3</v>
      </c>
      <c r="I11" s="25" t="s">
        <v>4</v>
      </c>
      <c r="J11" s="25" t="s">
        <v>5</v>
      </c>
      <c r="K11" s="26" t="s">
        <v>7</v>
      </c>
    </row>
    <row r="12" spans="1:12" ht="12.75">
      <c r="A12" s="54" t="s">
        <v>100</v>
      </c>
      <c r="B12" s="54" t="s">
        <v>101</v>
      </c>
      <c r="C12" s="55">
        <f>'[1]A Level UK cum'!C12</f>
        <v>11960</v>
      </c>
      <c r="D12" s="56">
        <f>'[1]A Level UK cum'!D12</f>
        <v>3</v>
      </c>
      <c r="E12" s="57">
        <f>'[1]A Level UK cum'!E12</f>
        <v>12</v>
      </c>
      <c r="F12" s="57">
        <f>'[1]A Level UK cum'!F12-'[1]A Level UK cum'!E12</f>
        <v>14.100000000000001</v>
      </c>
      <c r="G12" s="57">
        <f>'[1]A Level UK cum'!G12-'[1]A Level UK cum'!F12</f>
        <v>24.6</v>
      </c>
      <c r="H12" s="57">
        <f>'[1]A Level UK cum'!H12-'[1]A Level UK cum'!G12</f>
        <v>25.799999999999997</v>
      </c>
      <c r="I12" s="57">
        <f>'[1]A Level UK cum'!I12-'[1]A Level UK cum'!H12</f>
        <v>15.900000000000006</v>
      </c>
      <c r="J12" s="57">
        <f>'[1]A Level UK cum'!J12-'[1]A Level UK cum'!I12</f>
        <v>5.799999999999997</v>
      </c>
      <c r="K12" s="58">
        <f>'[1]A Level UK cum'!K12-'[1]A Level UK cum'!J12</f>
        <v>1.7999999999999972</v>
      </c>
      <c r="L12" s="59"/>
    </row>
    <row r="13" spans="1:12" ht="12.75">
      <c r="A13" s="54"/>
      <c r="B13" s="60"/>
      <c r="C13" s="61">
        <f>'[1]A Level UK cum'!C13</f>
        <v>12233</v>
      </c>
      <c r="D13" s="62">
        <f>'[1]A Level UK cum'!D13</f>
        <v>3</v>
      </c>
      <c r="E13" s="63">
        <f>'[1]A Level UK cum'!E13</f>
        <v>12.1</v>
      </c>
      <c r="F13" s="63">
        <f>'[1]A Level UK cum'!F13-'[1]A Level UK cum'!E13</f>
        <v>14.299999999999999</v>
      </c>
      <c r="G13" s="63">
        <f>'[1]A Level UK cum'!G13-'[1]A Level UK cum'!F13</f>
        <v>25.1</v>
      </c>
      <c r="H13" s="63">
        <f>'[1]A Level UK cum'!H13-'[1]A Level UK cum'!G13</f>
        <v>23.900000000000006</v>
      </c>
      <c r="I13" s="63">
        <f>'[1]A Level UK cum'!I13-'[1]A Level UK cum'!H13</f>
        <v>15.899999999999991</v>
      </c>
      <c r="J13" s="63">
        <f>'[1]A Level UK cum'!J13-'[1]A Level UK cum'!I13</f>
        <v>6.799999999999997</v>
      </c>
      <c r="K13" s="62">
        <f>'[1]A Level UK cum'!K13-'[1]A Level UK cum'!J13</f>
        <v>1.9000000000000057</v>
      </c>
      <c r="L13" s="63"/>
    </row>
    <row r="14" spans="1:12" ht="12.75">
      <c r="A14" s="54"/>
      <c r="B14" s="60" t="s">
        <v>102</v>
      </c>
      <c r="C14" s="64">
        <f>'[1]A Level UK cum'!C14</f>
        <v>34523</v>
      </c>
      <c r="D14" s="56">
        <f>'[1]A Level UK cum'!D14</f>
        <v>7.4</v>
      </c>
      <c r="E14" s="57">
        <f>'[1]A Level UK cum'!E14</f>
        <v>13.5</v>
      </c>
      <c r="F14" s="57">
        <f>'[1]A Level UK cum'!F14-'[1]A Level UK cum'!E14</f>
        <v>18.1</v>
      </c>
      <c r="G14" s="57">
        <f>'[1]A Level UK cum'!G14-'[1]A Level UK cum'!F14</f>
        <v>29.1</v>
      </c>
      <c r="H14" s="57">
        <f>'[1]A Level UK cum'!H14-'[1]A Level UK cum'!G14</f>
        <v>23.799999999999997</v>
      </c>
      <c r="I14" s="57">
        <f>'[1]A Level UK cum'!I14-'[1]A Level UK cum'!H14</f>
        <v>11.299999999999997</v>
      </c>
      <c r="J14" s="57">
        <f>'[1]A Level UK cum'!J14-'[1]A Level UK cum'!I14</f>
        <v>3.4000000000000057</v>
      </c>
      <c r="K14" s="58">
        <f>'[1]A Level UK cum'!K14-'[1]A Level UK cum'!J14</f>
        <v>0.7999999999999972</v>
      </c>
      <c r="L14" s="59"/>
    </row>
    <row r="15" spans="1:12" ht="12.75">
      <c r="A15" s="54"/>
      <c r="B15" s="60"/>
      <c r="C15" s="61">
        <f>'[1]A Level UK cum'!C15</f>
        <v>33726</v>
      </c>
      <c r="D15" s="62">
        <f>'[1]A Level UK cum'!D15</f>
        <v>7.2</v>
      </c>
      <c r="E15" s="63">
        <f>'[1]A Level UK cum'!E15</f>
        <v>15</v>
      </c>
      <c r="F15" s="63">
        <f>'[1]A Level UK cum'!F15-'[1]A Level UK cum'!E15</f>
        <v>17.9</v>
      </c>
      <c r="G15" s="63">
        <f>'[1]A Level UK cum'!G15-'[1]A Level UK cum'!F15</f>
        <v>27.300000000000004</v>
      </c>
      <c r="H15" s="63">
        <f>'[1]A Level UK cum'!H15-'[1]A Level UK cum'!G15</f>
        <v>23.099999999999994</v>
      </c>
      <c r="I15" s="63">
        <f>'[1]A Level UK cum'!I15-'[1]A Level UK cum'!H15</f>
        <v>12</v>
      </c>
      <c r="J15" s="63">
        <f>'[1]A Level UK cum'!J15-'[1]A Level UK cum'!I15</f>
        <v>3.799999999999997</v>
      </c>
      <c r="K15" s="62">
        <f>'[1]A Level UK cum'!K15-'[1]A Level UK cum'!J15</f>
        <v>0.9000000000000057</v>
      </c>
      <c r="L15" s="63"/>
    </row>
    <row r="16" spans="1:13" ht="12.75">
      <c r="A16" s="54"/>
      <c r="B16" s="60" t="s">
        <v>34</v>
      </c>
      <c r="C16" s="64">
        <f>'[1]A Level UK cum'!C16</f>
        <v>46483</v>
      </c>
      <c r="D16" s="56">
        <f>'[1]A Level UK cum'!D16</f>
        <v>5.4</v>
      </c>
      <c r="E16" s="57">
        <f>'[1]A Level UK cum'!E16</f>
        <v>13.1</v>
      </c>
      <c r="F16" s="57">
        <f>'[1]A Level UK cum'!F16-'[1]A Level UK cum'!E16</f>
        <v>17.1</v>
      </c>
      <c r="G16" s="57">
        <f>'[1]A Level UK cum'!G16-'[1]A Level UK cum'!F16</f>
        <v>27.900000000000002</v>
      </c>
      <c r="H16" s="57">
        <f>'[1]A Level UK cum'!H16-'[1]A Level UK cum'!G16</f>
        <v>24.4</v>
      </c>
      <c r="I16" s="57">
        <f>'[1]A Level UK cum'!I16-'[1]A Level UK cum'!H16</f>
        <v>12.400000000000006</v>
      </c>
      <c r="J16" s="57">
        <f>'[1]A Level UK cum'!J16-'[1]A Level UK cum'!I16</f>
        <v>4</v>
      </c>
      <c r="K16" s="58">
        <f>'[1]A Level UK cum'!K16-'[1]A Level UK cum'!J16</f>
        <v>1.0999999999999943</v>
      </c>
      <c r="L16" s="59"/>
      <c r="M16" s="65"/>
    </row>
    <row r="17" spans="1:12" ht="12.75">
      <c r="A17" s="54"/>
      <c r="B17" s="60"/>
      <c r="C17" s="61">
        <f>'[1]A Level UK cum'!C17</f>
        <v>45959</v>
      </c>
      <c r="D17" s="62">
        <f>'[1]A Level UK cum'!D17</f>
        <v>5.3</v>
      </c>
      <c r="E17" s="63">
        <f>'[1]A Level UK cum'!E17</f>
        <v>14.2</v>
      </c>
      <c r="F17" s="63">
        <f>'[1]A Level UK cum'!F17-'[1]A Level UK cum'!E17</f>
        <v>17</v>
      </c>
      <c r="G17" s="63">
        <f>'[1]A Level UK cum'!G17-'[1]A Level UK cum'!F17</f>
        <v>26.599999999999998</v>
      </c>
      <c r="H17" s="63">
        <f>'[1]A Level UK cum'!H17-'[1]A Level UK cum'!G17</f>
        <v>23.400000000000006</v>
      </c>
      <c r="I17" s="63">
        <f>'[1]A Level UK cum'!I17-'[1]A Level UK cum'!H17</f>
        <v>13</v>
      </c>
      <c r="J17" s="63">
        <f>'[1]A Level UK cum'!J17-'[1]A Level UK cum'!I17</f>
        <v>4.599999999999994</v>
      </c>
      <c r="K17" s="62">
        <f>'[1]A Level UK cum'!K17-'[1]A Level UK cum'!J17</f>
        <v>1.2000000000000028</v>
      </c>
      <c r="L17" s="63"/>
    </row>
    <row r="18" spans="1:12" ht="12.75">
      <c r="A18" s="54"/>
      <c r="B18" s="60"/>
      <c r="C18" s="61"/>
      <c r="D18" s="62"/>
      <c r="E18" s="63"/>
      <c r="F18" s="63"/>
      <c r="G18" s="63"/>
      <c r="H18" s="63"/>
      <c r="I18" s="63"/>
      <c r="J18" s="63"/>
      <c r="K18" s="62"/>
      <c r="L18" s="63"/>
    </row>
    <row r="19" spans="1:12" ht="12.75">
      <c r="A19" s="54" t="s">
        <v>35</v>
      </c>
      <c r="B19" s="60" t="s">
        <v>101</v>
      </c>
      <c r="C19" s="55">
        <f>'[1]A Level UK cum'!C19</f>
        <v>27410</v>
      </c>
      <c r="D19" s="56">
        <f>'[1]A Level UK cum'!D19</f>
        <v>6.9</v>
      </c>
      <c r="E19" s="57">
        <f>'[1]A Level UK cum'!E19</f>
        <v>7.4</v>
      </c>
      <c r="F19" s="57">
        <f>'[1]A Level UK cum'!F19-'[1]A Level UK cum'!E19</f>
        <v>19.6</v>
      </c>
      <c r="G19" s="57">
        <f>'[1]A Level UK cum'!G19-'[1]A Level UK cum'!F19</f>
        <v>23.4</v>
      </c>
      <c r="H19" s="57">
        <f>'[1]A Level UK cum'!H19-'[1]A Level UK cum'!G19</f>
        <v>21.6</v>
      </c>
      <c r="I19" s="57">
        <f>'[1]A Level UK cum'!I19-'[1]A Level UK cum'!H19</f>
        <v>15.799999999999997</v>
      </c>
      <c r="J19" s="57">
        <f>'[1]A Level UK cum'!J19-'[1]A Level UK cum'!I19</f>
        <v>9.100000000000009</v>
      </c>
      <c r="K19" s="58">
        <f>'[1]A Level UK cum'!K19-'[1]A Level UK cum'!J19</f>
        <v>3.0999999999999943</v>
      </c>
      <c r="L19" s="59"/>
    </row>
    <row r="20" spans="1:12" ht="12.75">
      <c r="A20" s="54"/>
      <c r="B20" s="60"/>
      <c r="C20" s="61">
        <f>'[1]A Level UK cum'!C20</f>
        <v>26942</v>
      </c>
      <c r="D20" s="62">
        <f>'[1]A Level UK cum'!D20</f>
        <v>6.7</v>
      </c>
      <c r="E20" s="63">
        <f>'[1]A Level UK cum'!E20</f>
        <v>8.1</v>
      </c>
      <c r="F20" s="63">
        <f>'[1]A Level UK cum'!F20-'[1]A Level UK cum'!E20</f>
        <v>18.4</v>
      </c>
      <c r="G20" s="63">
        <f>'[1]A Level UK cum'!G20-'[1]A Level UK cum'!F20</f>
        <v>23.4</v>
      </c>
      <c r="H20" s="63">
        <f>'[1]A Level UK cum'!H20-'[1]A Level UK cum'!G20</f>
        <v>21.699999999999996</v>
      </c>
      <c r="I20" s="63">
        <f>'[1]A Level UK cum'!I20-'[1]A Level UK cum'!H20</f>
        <v>16</v>
      </c>
      <c r="J20" s="63">
        <f>'[1]A Level UK cum'!J20-'[1]A Level UK cum'!I20</f>
        <v>9.300000000000011</v>
      </c>
      <c r="K20" s="62">
        <f>'[1]A Level UK cum'!K20-'[1]A Level UK cum'!J20</f>
        <v>3.0999999999999943</v>
      </c>
      <c r="L20" s="63"/>
    </row>
    <row r="21" spans="1:12" ht="12.75">
      <c r="A21" s="54"/>
      <c r="B21" s="60" t="s">
        <v>102</v>
      </c>
      <c r="C21" s="64">
        <f>'[1]A Level UK cum'!C21</f>
        <v>35664</v>
      </c>
      <c r="D21" s="56">
        <f>'[1]A Level UK cum'!D21</f>
        <v>7.7</v>
      </c>
      <c r="E21" s="57">
        <f>'[1]A Level UK cum'!E21</f>
        <v>8.3</v>
      </c>
      <c r="F21" s="57">
        <f>'[1]A Level UK cum'!F21-'[1]A Level UK cum'!E21</f>
        <v>21.5</v>
      </c>
      <c r="G21" s="57">
        <f>'[1]A Level UK cum'!G21-'[1]A Level UK cum'!F21</f>
        <v>24.8</v>
      </c>
      <c r="H21" s="57">
        <f>'[1]A Level UK cum'!H21-'[1]A Level UK cum'!G21</f>
        <v>20.4</v>
      </c>
      <c r="I21" s="57">
        <f>'[1]A Level UK cum'!I21-'[1]A Level UK cum'!H21</f>
        <v>14.5</v>
      </c>
      <c r="J21" s="57">
        <f>'[1]A Level UK cum'!J21-'[1]A Level UK cum'!I21</f>
        <v>8.099999999999994</v>
      </c>
      <c r="K21" s="58">
        <f>'[1]A Level UK cum'!K21-'[1]A Level UK cum'!J21</f>
        <v>2.4000000000000057</v>
      </c>
      <c r="L21" s="59"/>
    </row>
    <row r="22" spans="1:12" ht="12.75">
      <c r="A22" s="54"/>
      <c r="B22" s="60"/>
      <c r="C22" s="61">
        <f>'[1]A Level UK cum'!C22</f>
        <v>35099</v>
      </c>
      <c r="D22" s="62">
        <f>'[1]A Level UK cum'!D22</f>
        <v>7.5</v>
      </c>
      <c r="E22" s="63">
        <f>'[1]A Level UK cum'!E22</f>
        <v>9.3</v>
      </c>
      <c r="F22" s="63">
        <f>'[1]A Level UK cum'!F22-'[1]A Level UK cum'!E22</f>
        <v>20.4</v>
      </c>
      <c r="G22" s="63">
        <f>'[1]A Level UK cum'!G22-'[1]A Level UK cum'!F22</f>
        <v>24.000000000000004</v>
      </c>
      <c r="H22" s="63">
        <f>'[1]A Level UK cum'!H22-'[1]A Level UK cum'!G22</f>
        <v>20.799999999999997</v>
      </c>
      <c r="I22" s="63">
        <f>'[1]A Level UK cum'!I22-'[1]A Level UK cum'!H22</f>
        <v>14.5</v>
      </c>
      <c r="J22" s="63">
        <f>'[1]A Level UK cum'!J22-'[1]A Level UK cum'!I22</f>
        <v>8.400000000000006</v>
      </c>
      <c r="K22" s="62">
        <f>'[1]A Level UK cum'!K22-'[1]A Level UK cum'!J22</f>
        <v>2.5999999999999943</v>
      </c>
      <c r="L22" s="63"/>
    </row>
    <row r="23" spans="1:12" ht="12.75">
      <c r="A23" s="54"/>
      <c r="B23" s="60" t="s">
        <v>34</v>
      </c>
      <c r="C23" s="64">
        <f>'[1]A Level UK cum'!C23</f>
        <v>63074</v>
      </c>
      <c r="D23" s="56">
        <f>'[1]A Level UK cum'!D23</f>
        <v>7.3</v>
      </c>
      <c r="E23" s="57">
        <f>'[1]A Level UK cum'!E23</f>
        <v>7.9</v>
      </c>
      <c r="F23" s="57">
        <f>'[1]A Level UK cum'!F23-'[1]A Level UK cum'!E23</f>
        <v>20.700000000000003</v>
      </c>
      <c r="G23" s="57">
        <f>'[1]A Level UK cum'!G23-'[1]A Level UK cum'!F23</f>
        <v>24.199999999999996</v>
      </c>
      <c r="H23" s="57">
        <f>'[1]A Level UK cum'!H23-'[1]A Level UK cum'!G23</f>
        <v>20.900000000000006</v>
      </c>
      <c r="I23" s="57">
        <f>'[1]A Level UK cum'!I23-'[1]A Level UK cum'!H23</f>
        <v>15.099999999999994</v>
      </c>
      <c r="J23" s="57">
        <f>'[1]A Level UK cum'!J23-'[1]A Level UK cum'!I23</f>
        <v>8.5</v>
      </c>
      <c r="K23" s="58">
        <f>'[1]A Level UK cum'!K23-'[1]A Level UK cum'!J23</f>
        <v>2.700000000000003</v>
      </c>
      <c r="L23" s="59"/>
    </row>
    <row r="24" spans="1:12" ht="12.75">
      <c r="A24" s="54"/>
      <c r="B24" s="60"/>
      <c r="C24" s="61">
        <f>'[1]A Level UK cum'!C24</f>
        <v>62041</v>
      </c>
      <c r="D24" s="62">
        <f>'[1]A Level UK cum'!D24</f>
        <v>7.2</v>
      </c>
      <c r="E24" s="63">
        <f>'[1]A Level UK cum'!E24</f>
        <v>8.8</v>
      </c>
      <c r="F24" s="63">
        <f>'[1]A Level UK cum'!F24-'[1]A Level UK cum'!E24</f>
        <v>19.5</v>
      </c>
      <c r="G24" s="63">
        <f>'[1]A Level UK cum'!G24-'[1]A Level UK cum'!F24</f>
        <v>23.8</v>
      </c>
      <c r="H24" s="63">
        <f>'[1]A Level UK cum'!H24-'[1]A Level UK cum'!G24</f>
        <v>21.199999999999996</v>
      </c>
      <c r="I24" s="63">
        <f>'[1]A Level UK cum'!I24-'[1]A Level UK cum'!H24</f>
        <v>15</v>
      </c>
      <c r="J24" s="63">
        <f>'[1]A Level UK cum'!J24-'[1]A Level UK cum'!I24</f>
        <v>8.799999999999997</v>
      </c>
      <c r="K24" s="62">
        <f>'[1]A Level UK cum'!K24-'[1]A Level UK cum'!J24</f>
        <v>2.9000000000000057</v>
      </c>
      <c r="L24" s="63"/>
    </row>
    <row r="25" spans="1:12" ht="12.75">
      <c r="A25" s="54"/>
      <c r="B25" s="60"/>
      <c r="C25" s="61"/>
      <c r="D25" s="62"/>
      <c r="E25" s="63"/>
      <c r="F25" s="63"/>
      <c r="G25" s="63"/>
      <c r="H25" s="63"/>
      <c r="I25" s="63"/>
      <c r="J25" s="63"/>
      <c r="K25" s="62"/>
      <c r="L25" s="63"/>
    </row>
    <row r="26" spans="1:12" ht="12.75">
      <c r="A26" s="54" t="s">
        <v>36</v>
      </c>
      <c r="B26" s="60" t="s">
        <v>101</v>
      </c>
      <c r="C26" s="55">
        <f>'[1]A Level UK cum'!C26</f>
        <v>16675</v>
      </c>
      <c r="D26" s="56">
        <f>'[1]A Level UK cum'!D26</f>
        <v>4.2</v>
      </c>
      <c r="E26" s="57">
        <f>'[1]A Level UK cum'!E26</f>
        <v>2.7</v>
      </c>
      <c r="F26" s="57">
        <f>'[1]A Level UK cum'!F26-'[1]A Level UK cum'!E26</f>
        <v>11.3</v>
      </c>
      <c r="G26" s="57">
        <f>'[1]A Level UK cum'!G26-'[1]A Level UK cum'!F26</f>
        <v>28.1</v>
      </c>
      <c r="H26" s="57">
        <f>'[1]A Level UK cum'!H26-'[1]A Level UK cum'!G26</f>
        <v>30.1</v>
      </c>
      <c r="I26" s="57">
        <f>'[1]A Level UK cum'!I26-'[1]A Level UK cum'!H26</f>
        <v>19</v>
      </c>
      <c r="J26" s="57">
        <f>'[1]A Level UK cum'!J26-'[1]A Level UK cum'!I26</f>
        <v>6.799999999999997</v>
      </c>
      <c r="K26" s="58">
        <f>'[1]A Level UK cum'!K26-'[1]A Level UK cum'!J26</f>
        <v>2</v>
      </c>
      <c r="L26" s="59"/>
    </row>
    <row r="27" spans="1:12" ht="12.75">
      <c r="A27" s="54"/>
      <c r="B27" s="60"/>
      <c r="C27" s="61">
        <f>'[1]A Level UK cum'!C27</f>
        <v>17648</v>
      </c>
      <c r="D27" s="62">
        <f>'[1]A Level UK cum'!D27</f>
        <v>4.4</v>
      </c>
      <c r="E27" s="63">
        <f>'[1]A Level UK cum'!E27</f>
        <v>3.2</v>
      </c>
      <c r="F27" s="63">
        <f>'[1]A Level UK cum'!F27-'[1]A Level UK cum'!E27</f>
        <v>11.7</v>
      </c>
      <c r="G27" s="63">
        <f>'[1]A Level UK cum'!G27-'[1]A Level UK cum'!F27</f>
        <v>27.300000000000004</v>
      </c>
      <c r="H27" s="63">
        <f>'[1]A Level UK cum'!H27-'[1]A Level UK cum'!G27</f>
        <v>30.200000000000003</v>
      </c>
      <c r="I27" s="63">
        <f>'[1]A Level UK cum'!I27-'[1]A Level UK cum'!H27</f>
        <v>18.69999999999999</v>
      </c>
      <c r="J27" s="63">
        <f>'[1]A Level UK cum'!J27-'[1]A Level UK cum'!I27</f>
        <v>7</v>
      </c>
      <c r="K27" s="62">
        <f>'[1]A Level UK cum'!K27-'[1]A Level UK cum'!J27</f>
        <v>1.9000000000000057</v>
      </c>
      <c r="L27" s="63"/>
    </row>
    <row r="28" spans="1:12" ht="12.75">
      <c r="A28" s="54"/>
      <c r="B28" s="60" t="s">
        <v>102</v>
      </c>
      <c r="C28" s="64">
        <f>'[1]A Level UK cum'!C28</f>
        <v>11892</v>
      </c>
      <c r="D28" s="56">
        <f>'[1]A Level UK cum'!D28</f>
        <v>2.6</v>
      </c>
      <c r="E28" s="57">
        <f>'[1]A Level UK cum'!E28</f>
        <v>4</v>
      </c>
      <c r="F28" s="57">
        <f>'[1]A Level UK cum'!F28-'[1]A Level UK cum'!E28</f>
        <v>13.399999999999999</v>
      </c>
      <c r="G28" s="57">
        <f>'[1]A Level UK cum'!G28-'[1]A Level UK cum'!F28</f>
        <v>27.6</v>
      </c>
      <c r="H28" s="57">
        <f>'[1]A Level UK cum'!H28-'[1]A Level UK cum'!G28</f>
        <v>28.700000000000003</v>
      </c>
      <c r="I28" s="57">
        <f>'[1]A Level UK cum'!I28-'[1]A Level UK cum'!H28</f>
        <v>17.799999999999997</v>
      </c>
      <c r="J28" s="57">
        <f>'[1]A Level UK cum'!J28-'[1]A Level UK cum'!I28</f>
        <v>6.599999999999994</v>
      </c>
      <c r="K28" s="58">
        <f>'[1]A Level UK cum'!K28-'[1]A Level UK cum'!J28</f>
        <v>1.9000000000000057</v>
      </c>
      <c r="L28" s="59"/>
    </row>
    <row r="29" spans="1:12" ht="12.75">
      <c r="A29" s="54"/>
      <c r="B29" s="60"/>
      <c r="C29" s="61">
        <f>'[1]A Level UK cum'!C29</f>
        <v>12100</v>
      </c>
      <c r="D29" s="62">
        <f>'[1]A Level UK cum'!D29</f>
        <v>2.6</v>
      </c>
      <c r="E29" s="63">
        <f>'[1]A Level UK cum'!E29</f>
        <v>4.7</v>
      </c>
      <c r="F29" s="63">
        <f>'[1]A Level UK cum'!F29-'[1]A Level UK cum'!E29</f>
        <v>13.8</v>
      </c>
      <c r="G29" s="63">
        <f>'[1]A Level UK cum'!G29-'[1]A Level UK cum'!F29</f>
        <v>26.799999999999997</v>
      </c>
      <c r="H29" s="63">
        <f>'[1]A Level UK cum'!H29-'[1]A Level UK cum'!G29</f>
        <v>28.200000000000003</v>
      </c>
      <c r="I29" s="63">
        <f>'[1]A Level UK cum'!I29-'[1]A Level UK cum'!H29</f>
        <v>18.099999999999994</v>
      </c>
      <c r="J29" s="63">
        <f>'[1]A Level UK cum'!J29-'[1]A Level UK cum'!I29</f>
        <v>6.6000000000000085</v>
      </c>
      <c r="K29" s="62">
        <f>'[1]A Level UK cum'!K29-'[1]A Level UK cum'!J29</f>
        <v>1.7999999999999972</v>
      </c>
      <c r="L29" s="63"/>
    </row>
    <row r="30" spans="1:12" ht="12.75">
      <c r="A30" s="54"/>
      <c r="B30" s="60" t="s">
        <v>34</v>
      </c>
      <c r="C30" s="64">
        <f>'[1]A Level UK cum'!C30</f>
        <v>28567</v>
      </c>
      <c r="D30" s="56">
        <f>'[1]A Level UK cum'!D30</f>
        <v>3.3</v>
      </c>
      <c r="E30" s="57">
        <f>'[1]A Level UK cum'!E30</f>
        <v>3.3</v>
      </c>
      <c r="F30" s="57">
        <f>'[1]A Level UK cum'!F30-'[1]A Level UK cum'!E30</f>
        <v>12.2</v>
      </c>
      <c r="G30" s="57">
        <f>'[1]A Level UK cum'!G30-'[1]A Level UK cum'!F30</f>
        <v>27.799999999999997</v>
      </c>
      <c r="H30" s="57">
        <f>'[1]A Level UK cum'!H30-'[1]A Level UK cum'!G30</f>
        <v>29.5</v>
      </c>
      <c r="I30" s="57">
        <f>'[1]A Level UK cum'!I30-'[1]A Level UK cum'!H30</f>
        <v>18.5</v>
      </c>
      <c r="J30" s="57">
        <f>'[1]A Level UK cum'!J30-'[1]A Level UK cum'!I30</f>
        <v>6.799999999999997</v>
      </c>
      <c r="K30" s="58">
        <f>'[1]A Level UK cum'!K30-'[1]A Level UK cum'!J30</f>
        <v>1.9000000000000057</v>
      </c>
      <c r="L30" s="59"/>
    </row>
    <row r="31" spans="1:12" ht="12.75">
      <c r="A31" s="54"/>
      <c r="B31" s="60"/>
      <c r="C31" s="61">
        <f>'[1]A Level UK cum'!C31</f>
        <v>29748</v>
      </c>
      <c r="D31" s="62">
        <f>'[1]A Level UK cum'!D31</f>
        <v>3.4</v>
      </c>
      <c r="E31" s="63">
        <f>'[1]A Level UK cum'!E31</f>
        <v>3.8</v>
      </c>
      <c r="F31" s="63">
        <f>'[1]A Level UK cum'!F31-'[1]A Level UK cum'!E31</f>
        <v>12.599999999999998</v>
      </c>
      <c r="G31" s="63">
        <f>'[1]A Level UK cum'!G31-'[1]A Level UK cum'!F31</f>
        <v>27.1</v>
      </c>
      <c r="H31" s="63">
        <f>'[1]A Level UK cum'!H31-'[1]A Level UK cum'!G31</f>
        <v>29.299999999999997</v>
      </c>
      <c r="I31" s="63">
        <f>'[1]A Level UK cum'!I31-'[1]A Level UK cum'!H31</f>
        <v>18.5</v>
      </c>
      <c r="J31" s="63">
        <f>'[1]A Level UK cum'!J31-'[1]A Level UK cum'!I31</f>
        <v>6.799999999999997</v>
      </c>
      <c r="K31" s="62">
        <f>'[1]A Level UK cum'!K31-'[1]A Level UK cum'!J31</f>
        <v>1.9000000000000057</v>
      </c>
      <c r="L31" s="63"/>
    </row>
    <row r="32" spans="1:12" ht="12.75">
      <c r="A32" s="54"/>
      <c r="B32" s="60"/>
      <c r="C32" s="61"/>
      <c r="D32" s="62"/>
      <c r="E32" s="63"/>
      <c r="F32" s="63"/>
      <c r="G32" s="63"/>
      <c r="H32" s="63"/>
      <c r="I32" s="63"/>
      <c r="J32" s="63"/>
      <c r="K32" s="62"/>
      <c r="L32" s="63"/>
    </row>
    <row r="33" spans="1:12" ht="12.75">
      <c r="A33" s="54" t="s">
        <v>37</v>
      </c>
      <c r="B33" s="60" t="s">
        <v>101</v>
      </c>
      <c r="C33" s="55">
        <f>'[1]A Level UK cum'!C33</f>
        <v>25974</v>
      </c>
      <c r="D33" s="56">
        <f>'[1]A Level UK cum'!D33</f>
        <v>6.6</v>
      </c>
      <c r="E33" s="57">
        <f>'[1]A Level UK cum'!E33</f>
        <v>9.4</v>
      </c>
      <c r="F33" s="57">
        <f>'[1]A Level UK cum'!F33-'[1]A Level UK cum'!E33</f>
        <v>24.300000000000004</v>
      </c>
      <c r="G33" s="57">
        <f>'[1]A Level UK cum'!G33-'[1]A Level UK cum'!F33</f>
        <v>25.199999999999996</v>
      </c>
      <c r="H33" s="57">
        <f>'[1]A Level UK cum'!H33-'[1]A Level UK cum'!G33</f>
        <v>18.500000000000007</v>
      </c>
      <c r="I33" s="57">
        <f>'[1]A Level UK cum'!I33-'[1]A Level UK cum'!H33</f>
        <v>12.5</v>
      </c>
      <c r="J33" s="57">
        <f>'[1]A Level UK cum'!J33-'[1]A Level UK cum'!I33</f>
        <v>7.5</v>
      </c>
      <c r="K33" s="58">
        <f>'[1]A Level UK cum'!K33-'[1]A Level UK cum'!J33</f>
        <v>2.5999999999999943</v>
      </c>
      <c r="L33" s="59"/>
    </row>
    <row r="34" spans="1:12" ht="12.75">
      <c r="A34" s="54"/>
      <c r="B34" s="60"/>
      <c r="C34" s="61">
        <f>'[1]A Level UK cum'!C34</f>
        <v>25329</v>
      </c>
      <c r="D34" s="62">
        <f>'[1]A Level UK cum'!D34</f>
        <v>6.3</v>
      </c>
      <c r="E34" s="63">
        <f>'[1]A Level UK cum'!E34</f>
        <v>10</v>
      </c>
      <c r="F34" s="63">
        <f>'[1]A Level UK cum'!F34-'[1]A Level UK cum'!E34</f>
        <v>24.5</v>
      </c>
      <c r="G34" s="63">
        <f>'[1]A Level UK cum'!G34-'[1]A Level UK cum'!F34</f>
        <v>24.299999999999997</v>
      </c>
      <c r="H34" s="63">
        <f>'[1]A Level UK cum'!H34-'[1]A Level UK cum'!G34</f>
        <v>18.700000000000003</v>
      </c>
      <c r="I34" s="63">
        <f>'[1]A Level UK cum'!I34-'[1]A Level UK cum'!H34</f>
        <v>12.5</v>
      </c>
      <c r="J34" s="63">
        <f>'[1]A Level UK cum'!J34-'[1]A Level UK cum'!I34</f>
        <v>7.299999999999997</v>
      </c>
      <c r="K34" s="62">
        <f>'[1]A Level UK cum'!K34-'[1]A Level UK cum'!J34</f>
        <v>2.700000000000003</v>
      </c>
      <c r="L34" s="63"/>
    </row>
    <row r="35" spans="1:12" ht="12.75">
      <c r="A35" s="54"/>
      <c r="B35" s="60" t="s">
        <v>102</v>
      </c>
      <c r="C35" s="64">
        <f>'[1]A Level UK cum'!C35</f>
        <v>23260</v>
      </c>
      <c r="D35" s="56">
        <f>'[1]A Level UK cum'!D35</f>
        <v>5</v>
      </c>
      <c r="E35" s="57">
        <f>'[1]A Level UK cum'!E35</f>
        <v>8.1</v>
      </c>
      <c r="F35" s="57">
        <f>'[1]A Level UK cum'!F35-'[1]A Level UK cum'!E35</f>
        <v>27</v>
      </c>
      <c r="G35" s="57">
        <f>'[1]A Level UK cum'!G35-'[1]A Level UK cum'!F35</f>
        <v>27.5</v>
      </c>
      <c r="H35" s="57">
        <f>'[1]A Level UK cum'!H35-'[1]A Level UK cum'!G35</f>
        <v>18.4</v>
      </c>
      <c r="I35" s="57">
        <f>'[1]A Level UK cum'!I35-'[1]A Level UK cum'!H35</f>
        <v>11.200000000000003</v>
      </c>
      <c r="J35" s="57">
        <f>'[1]A Level UK cum'!J35-'[1]A Level UK cum'!I35</f>
        <v>5.799999999999997</v>
      </c>
      <c r="K35" s="58">
        <f>'[1]A Level UK cum'!K35-'[1]A Level UK cum'!J35</f>
        <v>2</v>
      </c>
      <c r="L35" s="59"/>
    </row>
    <row r="36" spans="1:12" ht="12.75">
      <c r="A36" s="54"/>
      <c r="B36" s="60"/>
      <c r="C36" s="61">
        <f>'[1]A Level UK cum'!C36</f>
        <v>22753</v>
      </c>
      <c r="D36" s="62">
        <f>'[1]A Level UK cum'!D36</f>
        <v>4.9</v>
      </c>
      <c r="E36" s="63">
        <f>'[1]A Level UK cum'!E36</f>
        <v>8.7</v>
      </c>
      <c r="F36" s="63">
        <f>'[1]A Level UK cum'!F36-'[1]A Level UK cum'!E36</f>
        <v>25.3</v>
      </c>
      <c r="G36" s="63">
        <f>'[1]A Level UK cum'!G36-'[1]A Level UK cum'!F36</f>
        <v>26.200000000000003</v>
      </c>
      <c r="H36" s="63">
        <f>'[1]A Level UK cum'!H36-'[1]A Level UK cum'!G36</f>
        <v>18.799999999999997</v>
      </c>
      <c r="I36" s="63">
        <f>'[1]A Level UK cum'!I36-'[1]A Level UK cum'!H36</f>
        <v>12.299999999999997</v>
      </c>
      <c r="J36" s="63">
        <f>'[1]A Level UK cum'!J36-'[1]A Level UK cum'!I36</f>
        <v>6.5</v>
      </c>
      <c r="K36" s="62">
        <f>'[1]A Level UK cum'!K36-'[1]A Level UK cum'!J36</f>
        <v>2.200000000000003</v>
      </c>
      <c r="L36" s="63"/>
    </row>
    <row r="37" spans="1:12" ht="12.75">
      <c r="A37" s="54"/>
      <c r="B37" s="60" t="s">
        <v>34</v>
      </c>
      <c r="C37" s="64">
        <f>'[1]A Level UK cum'!C37</f>
        <v>49234</v>
      </c>
      <c r="D37" s="56">
        <f>'[1]A Level UK cum'!D37</f>
        <v>5.7</v>
      </c>
      <c r="E37" s="57">
        <f>'[1]A Level UK cum'!E37</f>
        <v>8.8</v>
      </c>
      <c r="F37" s="57">
        <f>'[1]A Level UK cum'!F37-'[1]A Level UK cum'!E37</f>
        <v>25.599999999999998</v>
      </c>
      <c r="G37" s="57">
        <f>'[1]A Level UK cum'!G37-'[1]A Level UK cum'!F37</f>
        <v>26.300000000000004</v>
      </c>
      <c r="H37" s="57">
        <f>'[1]A Level UK cum'!H37-'[1]A Level UK cum'!G37</f>
        <v>18.39999999999999</v>
      </c>
      <c r="I37" s="57">
        <f>'[1]A Level UK cum'!I37-'[1]A Level UK cum'!H37</f>
        <v>11.900000000000006</v>
      </c>
      <c r="J37" s="57">
        <f>'[1]A Level UK cum'!J37-'[1]A Level UK cum'!I37</f>
        <v>6.700000000000003</v>
      </c>
      <c r="K37" s="58">
        <f>'[1]A Level UK cum'!K37-'[1]A Level UK cum'!J37</f>
        <v>2.299999999999997</v>
      </c>
      <c r="L37" s="59"/>
    </row>
    <row r="38" spans="1:12" ht="12.75">
      <c r="A38" s="54"/>
      <c r="B38" s="60"/>
      <c r="C38" s="61">
        <f>'[1]A Level UK cum'!C38</f>
        <v>48082</v>
      </c>
      <c r="D38" s="62">
        <f>'[1]A Level UK cum'!D38</f>
        <v>5.5</v>
      </c>
      <c r="E38" s="63">
        <f>'[1]A Level UK cum'!E38</f>
        <v>9.4</v>
      </c>
      <c r="F38" s="63">
        <f>'[1]A Level UK cum'!F38-'[1]A Level UK cum'!E38</f>
        <v>24.9</v>
      </c>
      <c r="G38" s="63">
        <f>'[1]A Level UK cum'!G38-'[1]A Level UK cum'!F38</f>
        <v>25.200000000000003</v>
      </c>
      <c r="H38" s="63">
        <f>'[1]A Level UK cum'!H38-'[1]A Level UK cum'!G38</f>
        <v>18.700000000000003</v>
      </c>
      <c r="I38" s="63">
        <f>'[1]A Level UK cum'!I38-'[1]A Level UK cum'!H38</f>
        <v>12.399999999999991</v>
      </c>
      <c r="J38" s="63">
        <f>'[1]A Level UK cum'!J38-'[1]A Level UK cum'!I38</f>
        <v>6.900000000000006</v>
      </c>
      <c r="K38" s="62">
        <f>'[1]A Level UK cum'!K38-'[1]A Level UK cum'!J38</f>
        <v>2.5</v>
      </c>
      <c r="L38" s="63"/>
    </row>
    <row r="39" spans="1:12" ht="12.75">
      <c r="A39" s="54"/>
      <c r="B39" s="60"/>
      <c r="C39" s="61"/>
      <c r="D39" s="62"/>
      <c r="E39" s="63"/>
      <c r="F39" s="63"/>
      <c r="G39" s="63"/>
      <c r="H39" s="63"/>
      <c r="I39" s="63"/>
      <c r="J39" s="63"/>
      <c r="K39" s="62"/>
      <c r="L39" s="63"/>
    </row>
    <row r="40" spans="1:12" ht="12.75">
      <c r="A40" s="54" t="s">
        <v>103</v>
      </c>
      <c r="B40" s="60" t="s">
        <v>101</v>
      </c>
      <c r="C40" s="55">
        <f>'[1]A Level UK cum'!C40</f>
        <v>2944</v>
      </c>
      <c r="D40" s="56">
        <f>'[1]A Level UK cum'!D40</f>
        <v>0.7</v>
      </c>
      <c r="E40" s="57">
        <f>'[1]A Level UK cum'!E40</f>
        <v>10.1</v>
      </c>
      <c r="F40" s="57">
        <f>'[1]A Level UK cum'!F40-'[1]A Level UK cum'!E40</f>
        <v>25</v>
      </c>
      <c r="G40" s="57">
        <f>'[1]A Level UK cum'!G40-'[1]A Level UK cum'!F40</f>
        <v>26.799999999999997</v>
      </c>
      <c r="H40" s="57">
        <f>'[1]A Level UK cum'!H40-'[1]A Level UK cum'!G40</f>
        <v>21.300000000000004</v>
      </c>
      <c r="I40" s="57">
        <f>'[1]A Level UK cum'!I40-'[1]A Level UK cum'!H40</f>
        <v>11.899999999999991</v>
      </c>
      <c r="J40" s="57">
        <f>'[1]A Level UK cum'!J40-'[1]A Level UK cum'!I40</f>
        <v>3.8000000000000114</v>
      </c>
      <c r="K40" s="58">
        <f>'[1]A Level UK cum'!K40-'[1]A Level UK cum'!J40</f>
        <v>1.0999999999999943</v>
      </c>
      <c r="L40" s="59"/>
    </row>
    <row r="41" spans="1:12" ht="12.75">
      <c r="A41" s="54"/>
      <c r="B41" s="60"/>
      <c r="C41" s="61">
        <f>'[1]A Level UK cum'!C41</f>
        <v>2746</v>
      </c>
      <c r="D41" s="62">
        <f>'[1]A Level UK cum'!D41</f>
        <v>0.7</v>
      </c>
      <c r="E41" s="63">
        <f>'[1]A Level UK cum'!E41</f>
        <v>9.9</v>
      </c>
      <c r="F41" s="63">
        <f>'[1]A Level UK cum'!F41-'[1]A Level UK cum'!E41</f>
        <v>26</v>
      </c>
      <c r="G41" s="63">
        <f>'[1]A Level UK cum'!G41-'[1]A Level UK cum'!F41</f>
        <v>27.4</v>
      </c>
      <c r="H41" s="63">
        <f>'[1]A Level UK cum'!H41-'[1]A Level UK cum'!G41</f>
        <v>21.200000000000003</v>
      </c>
      <c r="I41" s="63">
        <f>'[1]A Level UK cum'!I41-'[1]A Level UK cum'!H41</f>
        <v>11.099999999999994</v>
      </c>
      <c r="J41" s="63">
        <f>'[1]A Level UK cum'!J41-'[1]A Level UK cum'!I41</f>
        <v>3.4000000000000057</v>
      </c>
      <c r="K41" s="62">
        <f>'[1]A Level UK cum'!K41-'[1]A Level UK cum'!J41</f>
        <v>1</v>
      </c>
      <c r="L41" s="63"/>
    </row>
    <row r="42" spans="1:12" ht="12.75">
      <c r="A42" s="54"/>
      <c r="B42" s="60" t="s">
        <v>102</v>
      </c>
      <c r="C42" s="64">
        <f>'[1]A Level UK cum'!C42</f>
        <v>3691</v>
      </c>
      <c r="D42" s="56">
        <f>'[1]A Level UK cum'!D42</f>
        <v>0.8</v>
      </c>
      <c r="E42" s="57">
        <f>'[1]A Level UK cum'!E42</f>
        <v>11.1</v>
      </c>
      <c r="F42" s="57">
        <f>'[1]A Level UK cum'!F42-'[1]A Level UK cum'!E42</f>
        <v>27.6</v>
      </c>
      <c r="G42" s="57">
        <f>'[1]A Level UK cum'!G42-'[1]A Level UK cum'!F42</f>
        <v>30.89999999999999</v>
      </c>
      <c r="H42" s="57">
        <f>'[1]A Level UK cum'!H42-'[1]A Level UK cum'!G42</f>
        <v>18.60000000000001</v>
      </c>
      <c r="I42" s="57">
        <f>'[1]A Level UK cum'!I42-'[1]A Level UK cum'!H42</f>
        <v>8.700000000000003</v>
      </c>
      <c r="J42" s="57">
        <f>'[1]A Level UK cum'!J42-'[1]A Level UK cum'!I42</f>
        <v>2.3999999999999915</v>
      </c>
      <c r="K42" s="58">
        <f>'[1]A Level UK cum'!K42-'[1]A Level UK cum'!J42</f>
        <v>0.7000000000000028</v>
      </c>
      <c r="L42" s="59"/>
    </row>
    <row r="43" spans="1:12" ht="12.75">
      <c r="A43" s="54"/>
      <c r="B43" s="60"/>
      <c r="C43" s="61">
        <f>'[1]A Level UK cum'!C43</f>
        <v>3429</v>
      </c>
      <c r="D43" s="62">
        <f>'[1]A Level UK cum'!D43</f>
        <v>0.7</v>
      </c>
      <c r="E43" s="63">
        <f>'[1]A Level UK cum'!E43</f>
        <v>11.5</v>
      </c>
      <c r="F43" s="63">
        <f>'[1]A Level UK cum'!F43-'[1]A Level UK cum'!E43</f>
        <v>30</v>
      </c>
      <c r="G43" s="63">
        <f>'[1]A Level UK cum'!G43-'[1]A Level UK cum'!F43</f>
        <v>28.700000000000003</v>
      </c>
      <c r="H43" s="63">
        <f>'[1]A Level UK cum'!H43-'[1]A Level UK cum'!G43</f>
        <v>18</v>
      </c>
      <c r="I43" s="63">
        <f>'[1]A Level UK cum'!I43-'[1]A Level UK cum'!H43</f>
        <v>8.200000000000003</v>
      </c>
      <c r="J43" s="63">
        <f>'[1]A Level UK cum'!J43-'[1]A Level UK cum'!I43</f>
        <v>2.6999999999999886</v>
      </c>
      <c r="K43" s="62">
        <f>'[1]A Level UK cum'!K43-'[1]A Level UK cum'!J43</f>
        <v>0.9000000000000057</v>
      </c>
      <c r="L43" s="63"/>
    </row>
    <row r="44" spans="1:12" ht="12.75">
      <c r="A44" s="54"/>
      <c r="B44" s="60" t="s">
        <v>34</v>
      </c>
      <c r="C44" s="64">
        <f>'[1]A Level UK cum'!C44</f>
        <v>6635</v>
      </c>
      <c r="D44" s="56">
        <f>'[1]A Level UK cum'!D44</f>
        <v>0.8</v>
      </c>
      <c r="E44" s="57">
        <f>'[1]A Level UK cum'!E44</f>
        <v>10.7</v>
      </c>
      <c r="F44" s="57">
        <f>'[1]A Level UK cum'!F44-'[1]A Level UK cum'!E44</f>
        <v>26.400000000000002</v>
      </c>
      <c r="G44" s="57">
        <f>'[1]A Level UK cum'!G44-'[1]A Level UK cum'!F44</f>
        <v>29.1</v>
      </c>
      <c r="H44" s="57">
        <f>'[1]A Level UK cum'!H44-'[1]A Level UK cum'!G44</f>
        <v>19.700000000000003</v>
      </c>
      <c r="I44" s="57">
        <f>'[1]A Level UK cum'!I44-'[1]A Level UK cum'!H44</f>
        <v>10.199999999999989</v>
      </c>
      <c r="J44" s="57">
        <f>'[1]A Level UK cum'!J44-'[1]A Level UK cum'!I44</f>
        <v>3</v>
      </c>
      <c r="K44" s="58">
        <f>'[1]A Level UK cum'!K44-'[1]A Level UK cum'!J44</f>
        <v>0.9000000000000057</v>
      </c>
      <c r="L44" s="59"/>
    </row>
    <row r="45" spans="1:12" ht="12.75">
      <c r="A45" s="54"/>
      <c r="B45" s="60"/>
      <c r="C45" s="61">
        <f>'[1]A Level UK cum'!C45</f>
        <v>6175</v>
      </c>
      <c r="D45" s="62">
        <f>'[1]A Level UK cum'!D45</f>
        <v>0.7</v>
      </c>
      <c r="E45" s="63">
        <f>'[1]A Level UK cum'!E45</f>
        <v>10.8</v>
      </c>
      <c r="F45" s="63">
        <f>'[1]A Level UK cum'!F45-'[1]A Level UK cum'!E45</f>
        <v>28.2</v>
      </c>
      <c r="G45" s="63">
        <f>'[1]A Level UK cum'!G45-'[1]A Level UK cum'!F45</f>
        <v>28.099999999999994</v>
      </c>
      <c r="H45" s="63">
        <f>'[1]A Level UK cum'!H45-'[1]A Level UK cum'!G45</f>
        <v>19.400000000000006</v>
      </c>
      <c r="I45" s="63">
        <f>'[1]A Level UK cum'!I45-'[1]A Level UK cum'!H45</f>
        <v>9.599999999999994</v>
      </c>
      <c r="J45" s="63">
        <f>'[1]A Level UK cum'!J45-'[1]A Level UK cum'!I45</f>
        <v>2.9000000000000057</v>
      </c>
      <c r="K45" s="62">
        <f>'[1]A Level UK cum'!K45-'[1]A Level UK cum'!J45</f>
        <v>1</v>
      </c>
      <c r="L45" s="63"/>
    </row>
    <row r="46" spans="1:12" ht="12.75">
      <c r="A46" s="54"/>
      <c r="B46" s="60"/>
      <c r="C46" s="61"/>
      <c r="D46" s="62"/>
      <c r="E46" s="63"/>
      <c r="F46" s="63"/>
      <c r="G46" s="63"/>
      <c r="H46" s="63"/>
      <c r="I46" s="63"/>
      <c r="J46" s="63"/>
      <c r="K46" s="62"/>
      <c r="L46" s="63"/>
    </row>
    <row r="47" spans="1:12" ht="12.75">
      <c r="A47" s="54" t="s">
        <v>39</v>
      </c>
      <c r="B47" s="60" t="s">
        <v>101</v>
      </c>
      <c r="C47" s="64">
        <f>'[1]A Level UK cum'!C47</f>
        <v>568</v>
      </c>
      <c r="D47" s="56">
        <f>'[1]A Level UK cum'!D47</f>
        <v>0.1</v>
      </c>
      <c r="E47" s="57">
        <f>'[1]A Level UK cum'!E47</f>
        <v>5.3</v>
      </c>
      <c r="F47" s="57">
        <f>'[1]A Level UK cum'!F47-'[1]A Level UK cum'!E47</f>
        <v>9.5</v>
      </c>
      <c r="G47" s="57">
        <f>'[1]A Level UK cum'!G47-'[1]A Level UK cum'!F47</f>
        <v>30.8</v>
      </c>
      <c r="H47" s="57">
        <f>'[1]A Level UK cum'!H47-'[1]A Level UK cum'!G47</f>
        <v>30.300000000000004</v>
      </c>
      <c r="I47" s="57">
        <f>'[1]A Level UK cum'!I47-'[1]A Level UK cum'!H47</f>
        <v>19.5</v>
      </c>
      <c r="J47" s="57">
        <f>'[1]A Level UK cum'!J47-'[1]A Level UK cum'!I47</f>
        <v>4.099999999999994</v>
      </c>
      <c r="K47" s="58">
        <f>'[1]A Level UK cum'!K47-'[1]A Level UK cum'!J47</f>
        <v>0.5</v>
      </c>
      <c r="L47" s="59"/>
    </row>
    <row r="48" spans="1:12" ht="12.75">
      <c r="A48" s="54"/>
      <c r="B48" s="60"/>
      <c r="C48" s="61">
        <f>'[1]A Level UK cum'!C48</f>
        <v>569</v>
      </c>
      <c r="D48" s="62">
        <f>'[1]A Level UK cum'!D48</f>
        <v>0.1</v>
      </c>
      <c r="E48" s="63">
        <f>'[1]A Level UK cum'!E48</f>
        <v>6.9</v>
      </c>
      <c r="F48" s="63">
        <f>'[1]A Level UK cum'!F48-'[1]A Level UK cum'!E48</f>
        <v>11.4</v>
      </c>
      <c r="G48" s="63">
        <f>'[1]A Level UK cum'!G48-'[1]A Level UK cum'!F48</f>
        <v>27.400000000000002</v>
      </c>
      <c r="H48" s="63">
        <f>'[1]A Level UK cum'!H48-'[1]A Level UK cum'!G48</f>
        <v>30</v>
      </c>
      <c r="I48" s="63">
        <f>'[1]A Level UK cum'!I48-'[1]A Level UK cum'!H48</f>
        <v>16.89999999999999</v>
      </c>
      <c r="J48" s="63">
        <f>'[1]A Level UK cum'!J48-'[1]A Level UK cum'!I48</f>
        <v>5.6000000000000085</v>
      </c>
      <c r="K48" s="62">
        <f>'[1]A Level UK cum'!K48-'[1]A Level UK cum'!J48</f>
        <v>1.7999999999999972</v>
      </c>
      <c r="L48" s="63"/>
    </row>
    <row r="49" spans="1:12" ht="12.75">
      <c r="A49" s="54"/>
      <c r="B49" s="60" t="s">
        <v>102</v>
      </c>
      <c r="C49" s="64">
        <f>'[1]A Level UK cum'!C49</f>
        <v>1550</v>
      </c>
      <c r="D49" s="56">
        <f>'[1]A Level UK cum'!D49</f>
        <v>0.3</v>
      </c>
      <c r="E49" s="57">
        <f>'[1]A Level UK cum'!E49</f>
        <v>5.5</v>
      </c>
      <c r="F49" s="57">
        <f>'[1]A Level UK cum'!F49-'[1]A Level UK cum'!E49</f>
        <v>13</v>
      </c>
      <c r="G49" s="57">
        <f>'[1]A Level UK cum'!G49-'[1]A Level UK cum'!F49</f>
        <v>34.1</v>
      </c>
      <c r="H49" s="57">
        <f>'[1]A Level UK cum'!H49-'[1]A Level UK cum'!G49</f>
        <v>31.699999999999996</v>
      </c>
      <c r="I49" s="57">
        <f>'[1]A Level UK cum'!I49-'[1]A Level UK cum'!H49</f>
        <v>13.5</v>
      </c>
      <c r="J49" s="57">
        <f>'[1]A Level UK cum'!J49-'[1]A Level UK cum'!I49</f>
        <v>1.9000000000000057</v>
      </c>
      <c r="K49" s="58">
        <f>'[1]A Level UK cum'!K49-'[1]A Level UK cum'!J49</f>
        <v>0.29999999999999716</v>
      </c>
      <c r="L49" s="59"/>
    </row>
    <row r="50" spans="1:12" ht="12.75">
      <c r="A50" s="54"/>
      <c r="B50" s="60"/>
      <c r="C50" s="61">
        <f>'[1]A Level UK cum'!C50</f>
        <v>1463</v>
      </c>
      <c r="D50" s="62">
        <f>'[1]A Level UK cum'!D50</f>
        <v>0.3</v>
      </c>
      <c r="E50" s="63">
        <f>'[1]A Level UK cum'!E50</f>
        <v>5</v>
      </c>
      <c r="F50" s="63">
        <f>'[1]A Level UK cum'!F50-'[1]A Level UK cum'!E50</f>
        <v>14.8</v>
      </c>
      <c r="G50" s="63">
        <f>'[1]A Level UK cum'!G50-'[1]A Level UK cum'!F50</f>
        <v>31.8</v>
      </c>
      <c r="H50" s="63">
        <f>'[1]A Level UK cum'!H50-'[1]A Level UK cum'!G50</f>
        <v>29.699999999999996</v>
      </c>
      <c r="I50" s="63">
        <f>'[1]A Level UK cum'!I50-'[1]A Level UK cum'!H50</f>
        <v>14.900000000000006</v>
      </c>
      <c r="J50" s="63">
        <f>'[1]A Level UK cum'!J50-'[1]A Level UK cum'!I50</f>
        <v>3</v>
      </c>
      <c r="K50" s="62">
        <f>'[1]A Level UK cum'!K50-'[1]A Level UK cum'!J50</f>
        <v>0.7999999999999972</v>
      </c>
      <c r="L50" s="63"/>
    </row>
    <row r="51" spans="1:12" ht="12.75">
      <c r="A51" s="54"/>
      <c r="B51" s="60" t="s">
        <v>34</v>
      </c>
      <c r="C51" s="64">
        <f>'[1]A Level UK cum'!C51</f>
        <v>2118</v>
      </c>
      <c r="D51" s="56">
        <f>'[1]A Level UK cum'!D51</f>
        <v>0.2</v>
      </c>
      <c r="E51" s="57">
        <f>'[1]A Level UK cum'!E51</f>
        <v>5.4</v>
      </c>
      <c r="F51" s="57">
        <f>'[1]A Level UK cum'!F51-'[1]A Level UK cum'!E51</f>
        <v>12.1</v>
      </c>
      <c r="G51" s="57">
        <f>'[1]A Level UK cum'!G51-'[1]A Level UK cum'!F51</f>
        <v>33.2</v>
      </c>
      <c r="H51" s="57">
        <f>'[1]A Level UK cum'!H51-'[1]A Level UK cum'!G51</f>
        <v>31.299999999999997</v>
      </c>
      <c r="I51" s="57">
        <f>'[1]A Level UK cum'!I51-'[1]A Level UK cum'!H51</f>
        <v>15.200000000000003</v>
      </c>
      <c r="J51" s="57">
        <f>'[1]A Level UK cum'!J51-'[1]A Level UK cum'!I51</f>
        <v>2.3999999999999915</v>
      </c>
      <c r="K51" s="58">
        <f>'[1]A Level UK cum'!K51-'[1]A Level UK cum'!J51</f>
        <v>0.4000000000000057</v>
      </c>
      <c r="L51" s="59"/>
    </row>
    <row r="52" spans="1:12" ht="12.75">
      <c r="A52" s="66"/>
      <c r="B52" s="67"/>
      <c r="C52" s="68">
        <f>'[1]A Level UK cum'!C52</f>
        <v>2032</v>
      </c>
      <c r="D52" s="69">
        <f>'[1]A Level UK cum'!D52</f>
        <v>0.2</v>
      </c>
      <c r="E52" s="70">
        <f>'[1]A Level UK cum'!E52</f>
        <v>5.5</v>
      </c>
      <c r="F52" s="71">
        <f>'[1]A Level UK cum'!F52-'[1]A Level UK cum'!E52</f>
        <v>13.8</v>
      </c>
      <c r="G52" s="71">
        <f>'[1]A Level UK cum'!G52-'[1]A Level UK cum'!F52</f>
        <v>30.7</v>
      </c>
      <c r="H52" s="71">
        <f>'[1]A Level UK cum'!H52-'[1]A Level UK cum'!G52</f>
        <v>29.799999999999997</v>
      </c>
      <c r="I52" s="71">
        <f>'[1]A Level UK cum'!I52-'[1]A Level UK cum'!H52</f>
        <v>15.400000000000006</v>
      </c>
      <c r="J52" s="71">
        <f>'[1]A Level UK cum'!J52-'[1]A Level UK cum'!I52</f>
        <v>3.700000000000003</v>
      </c>
      <c r="K52" s="69">
        <f>'[1]A Level UK cum'!K52-'[1]A Level UK cum'!J52</f>
        <v>1.0999999999999943</v>
      </c>
      <c r="L52" s="63"/>
    </row>
    <row r="53" spans="1:12" ht="12.75">
      <c r="A53" s="72"/>
      <c r="B53" s="72"/>
      <c r="C53" s="73"/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54" t="s">
        <v>40</v>
      </c>
      <c r="B54" s="60" t="s">
        <v>101</v>
      </c>
      <c r="C54" s="64">
        <f>'[1]A Level UK cum'!C54</f>
        <v>3512</v>
      </c>
      <c r="D54" s="56">
        <f>'[1]A Level UK cum'!D54</f>
        <v>0.9</v>
      </c>
      <c r="E54" s="57">
        <f>'[1]A Level UK cum'!E54</f>
        <v>3.4</v>
      </c>
      <c r="F54" s="57">
        <f>'[1]A Level UK cum'!F54-'[1]A Level UK cum'!E54</f>
        <v>12.1</v>
      </c>
      <c r="G54" s="57">
        <f>'[1]A Level UK cum'!G54-'[1]A Level UK cum'!F54</f>
        <v>20.700000000000003</v>
      </c>
      <c r="H54" s="57">
        <f>'[1]A Level UK cum'!H54-'[1]A Level UK cum'!G54</f>
        <v>24.4</v>
      </c>
      <c r="I54" s="57">
        <f>'[1]A Level UK cum'!I54-'[1]A Level UK cum'!H54</f>
        <v>22.199999999999996</v>
      </c>
      <c r="J54" s="57">
        <f>'[1]A Level UK cum'!J54-'[1]A Level UK cum'!I54</f>
        <v>12.5</v>
      </c>
      <c r="K54" s="58">
        <f>'[1]A Level UK cum'!K54-'[1]A Level UK cum'!J54</f>
        <v>4.700000000000003</v>
      </c>
      <c r="L54" s="59"/>
    </row>
    <row r="55" spans="1:12" ht="12.75">
      <c r="A55" s="54"/>
      <c r="B55" s="60"/>
      <c r="C55" s="61">
        <f>'[1]A Level UK cum'!C55</f>
        <v>3700</v>
      </c>
      <c r="D55" s="62">
        <f>'[1]A Level UK cum'!D55</f>
        <v>0.9</v>
      </c>
      <c r="E55" s="63">
        <f>'[1]A Level UK cum'!E55</f>
        <v>3.6</v>
      </c>
      <c r="F55" s="63">
        <f>'[1]A Level UK cum'!F55-'[1]A Level UK cum'!E55</f>
        <v>12.6</v>
      </c>
      <c r="G55" s="63">
        <f>'[1]A Level UK cum'!G55-'[1]A Level UK cum'!F55</f>
        <v>21.400000000000002</v>
      </c>
      <c r="H55" s="63">
        <f>'[1]A Level UK cum'!H55-'[1]A Level UK cum'!G55</f>
        <v>24.799999999999997</v>
      </c>
      <c r="I55" s="63">
        <f>'[1]A Level UK cum'!I55-'[1]A Level UK cum'!H55</f>
        <v>19.699999999999996</v>
      </c>
      <c r="J55" s="63">
        <f>'[1]A Level UK cum'!J55-'[1]A Level UK cum'!I55</f>
        <v>12.800000000000011</v>
      </c>
      <c r="K55" s="62">
        <f>'[1]A Level UK cum'!K55-'[1]A Level UK cum'!J55</f>
        <v>5.099999999999994</v>
      </c>
      <c r="L55" s="63"/>
    </row>
    <row r="56" spans="1:12" ht="12.75">
      <c r="A56" s="54"/>
      <c r="B56" s="60" t="s">
        <v>102</v>
      </c>
      <c r="C56" s="64">
        <f>'[1]A Level UK cum'!C56</f>
        <v>297</v>
      </c>
      <c r="D56" s="56">
        <f>'[1]A Level UK cum'!D56</f>
        <v>0.1</v>
      </c>
      <c r="E56" s="57">
        <f>'[1]A Level UK cum'!E56</f>
        <v>3.7</v>
      </c>
      <c r="F56" s="57">
        <f>'[1]A Level UK cum'!F56-'[1]A Level UK cum'!E56</f>
        <v>13.100000000000001</v>
      </c>
      <c r="G56" s="57">
        <f>'[1]A Level UK cum'!G56-'[1]A Level UK cum'!F56</f>
        <v>23.599999999999998</v>
      </c>
      <c r="H56" s="57">
        <f>'[1]A Level UK cum'!H56-'[1]A Level UK cum'!G56</f>
        <v>23.200000000000003</v>
      </c>
      <c r="I56" s="57">
        <f>'[1]A Level UK cum'!I56-'[1]A Level UK cum'!H56</f>
        <v>21.6</v>
      </c>
      <c r="J56" s="57">
        <f>'[1]A Level UK cum'!J56-'[1]A Level UK cum'!I56</f>
        <v>11.799999999999997</v>
      </c>
      <c r="K56" s="58">
        <f>'[1]A Level UK cum'!K56-'[1]A Level UK cum'!J56</f>
        <v>3</v>
      </c>
      <c r="L56" s="59"/>
    </row>
    <row r="57" spans="1:12" ht="12.75">
      <c r="A57" s="54"/>
      <c r="B57" s="60"/>
      <c r="C57" s="61">
        <f>'[1]A Level UK cum'!C57</f>
        <v>302</v>
      </c>
      <c r="D57" s="62">
        <f>'[1]A Level UK cum'!D57</f>
        <v>0.1</v>
      </c>
      <c r="E57" s="63">
        <f>'[1]A Level UK cum'!E57</f>
        <v>4.6</v>
      </c>
      <c r="F57" s="63">
        <f>'[1]A Level UK cum'!F57-'[1]A Level UK cum'!E57</f>
        <v>15.9</v>
      </c>
      <c r="G57" s="63">
        <f>'[1]A Level UK cum'!G57-'[1]A Level UK cum'!F57</f>
        <v>23.200000000000003</v>
      </c>
      <c r="H57" s="63">
        <f>'[1]A Level UK cum'!H57-'[1]A Level UK cum'!G57</f>
        <v>22.5</v>
      </c>
      <c r="I57" s="63">
        <f>'[1]A Level UK cum'!I57-'[1]A Level UK cum'!H57</f>
        <v>18.89999999999999</v>
      </c>
      <c r="J57" s="63">
        <f>'[1]A Level UK cum'!J57-'[1]A Level UK cum'!I57</f>
        <v>9.900000000000006</v>
      </c>
      <c r="K57" s="62">
        <f>'[1]A Level UK cum'!K57-'[1]A Level UK cum'!J57</f>
        <v>5</v>
      </c>
      <c r="L57" s="63"/>
    </row>
    <row r="58" spans="1:12" ht="12.75">
      <c r="A58" s="54"/>
      <c r="B58" s="60" t="s">
        <v>34</v>
      </c>
      <c r="C58" s="64">
        <f>'[1]A Level UK cum'!C58</f>
        <v>3809</v>
      </c>
      <c r="D58" s="56">
        <f>'[1]A Level UK cum'!D58</f>
        <v>0.4</v>
      </c>
      <c r="E58" s="57">
        <f>'[1]A Level UK cum'!E58</f>
        <v>3.4</v>
      </c>
      <c r="F58" s="57">
        <f>'[1]A Level UK cum'!F58-'[1]A Level UK cum'!E58</f>
        <v>12.2</v>
      </c>
      <c r="G58" s="57">
        <f>'[1]A Level UK cum'!G58-'[1]A Level UK cum'!F58</f>
        <v>20.9</v>
      </c>
      <c r="H58" s="57">
        <f>'[1]A Level UK cum'!H58-'[1]A Level UK cum'!G58</f>
        <v>24.299999999999997</v>
      </c>
      <c r="I58" s="57">
        <f>'[1]A Level UK cum'!I58-'[1]A Level UK cum'!H58</f>
        <v>22.200000000000003</v>
      </c>
      <c r="J58" s="57">
        <f>'[1]A Level UK cum'!J58-'[1]A Level UK cum'!I58</f>
        <v>12.400000000000006</v>
      </c>
      <c r="K58" s="58">
        <f>'[1]A Level UK cum'!K58-'[1]A Level UK cum'!J58</f>
        <v>4.599999999999994</v>
      </c>
      <c r="L58" s="59"/>
    </row>
    <row r="59" spans="1:12" ht="12.75">
      <c r="A59" s="54"/>
      <c r="B59" s="54"/>
      <c r="C59" s="61">
        <f>'[1]A Level UK cum'!C59</f>
        <v>4002</v>
      </c>
      <c r="D59" s="62">
        <f>'[1]A Level UK cum'!D59</f>
        <v>0.5</v>
      </c>
      <c r="E59" s="63">
        <f>'[1]A Level UK cum'!E59</f>
        <v>3.7</v>
      </c>
      <c r="F59" s="63">
        <f>'[1]A Level UK cum'!F59-'[1]A Level UK cum'!E59</f>
        <v>12.8</v>
      </c>
      <c r="G59" s="63">
        <f>'[1]A Level UK cum'!G59-'[1]A Level UK cum'!F59</f>
        <v>21.6</v>
      </c>
      <c r="H59" s="63">
        <f>'[1]A Level UK cum'!H59-'[1]A Level UK cum'!G59</f>
        <v>24.5</v>
      </c>
      <c r="I59" s="63">
        <f>'[1]A Level UK cum'!I59-'[1]A Level UK cum'!H59</f>
        <v>19.699999999999996</v>
      </c>
      <c r="J59" s="63">
        <f>'[1]A Level UK cum'!J59-'[1]A Level UK cum'!I59</f>
        <v>12.700000000000003</v>
      </c>
      <c r="K59" s="62">
        <f>'[1]A Level UK cum'!K59-'[1]A Level UK cum'!J59</f>
        <v>5</v>
      </c>
      <c r="L59" s="63"/>
    </row>
    <row r="60" spans="1:12" ht="12.75">
      <c r="A60" s="54"/>
      <c r="B60" s="60"/>
      <c r="C60" s="74"/>
      <c r="D60" s="75"/>
      <c r="E60" s="63"/>
      <c r="F60" s="63"/>
      <c r="G60" s="63"/>
      <c r="H60" s="63"/>
      <c r="I60" s="63"/>
      <c r="J60" s="63"/>
      <c r="K60" s="62"/>
      <c r="L60" s="63"/>
    </row>
    <row r="61" spans="1:12" ht="12.75">
      <c r="A61" s="54" t="s">
        <v>41</v>
      </c>
      <c r="B61" s="60" t="s">
        <v>101</v>
      </c>
      <c r="C61" s="64">
        <f>'[1]A Level UK cum'!C61</f>
        <v>507</v>
      </c>
      <c r="D61" s="56">
        <f>'[1]A Level UK cum'!D61</f>
        <v>0.1</v>
      </c>
      <c r="E61" s="57">
        <f>'[1]A Level UK cum'!E61</f>
        <v>1.6</v>
      </c>
      <c r="F61" s="57">
        <f>'[1]A Level UK cum'!F61-'[1]A Level UK cum'!E61</f>
        <v>8.700000000000001</v>
      </c>
      <c r="G61" s="57">
        <f>'[1]A Level UK cum'!G61-'[1]A Level UK cum'!F61</f>
        <v>18.9</v>
      </c>
      <c r="H61" s="57">
        <f>'[1]A Level UK cum'!H61-'[1]A Level UK cum'!G61</f>
        <v>30.2</v>
      </c>
      <c r="I61" s="57">
        <f>'[1]A Level UK cum'!I61-'[1]A Level UK cum'!H61</f>
        <v>22.699999999999996</v>
      </c>
      <c r="J61" s="57">
        <f>'[1]A Level UK cum'!J61-'[1]A Level UK cum'!I61</f>
        <v>11.400000000000006</v>
      </c>
      <c r="K61" s="58">
        <f>'[1]A Level UK cum'!K61-'[1]A Level UK cum'!J61</f>
        <v>6.5</v>
      </c>
      <c r="L61" s="59"/>
    </row>
    <row r="62" spans="1:12" ht="12.75">
      <c r="A62" s="54"/>
      <c r="B62" s="60"/>
      <c r="C62" s="61">
        <f>'[1]A Level UK cum'!C62</f>
        <v>738</v>
      </c>
      <c r="D62" s="62">
        <f>'[1]A Level UK cum'!D62</f>
        <v>0.2</v>
      </c>
      <c r="E62" s="63">
        <f>'[1]A Level UK cum'!E62</f>
        <v>2.8</v>
      </c>
      <c r="F62" s="63">
        <f>'[1]A Level UK cum'!F62-'[1]A Level UK cum'!E62</f>
        <v>8.7</v>
      </c>
      <c r="G62" s="63">
        <f>'[1]A Level UK cum'!G62-'[1]A Level UK cum'!F62</f>
        <v>19.9</v>
      </c>
      <c r="H62" s="63">
        <f>'[1]A Level UK cum'!H62-'[1]A Level UK cum'!G62</f>
        <v>28.6</v>
      </c>
      <c r="I62" s="63">
        <f>'[1]A Level UK cum'!I62-'[1]A Level UK cum'!H62</f>
        <v>22.700000000000003</v>
      </c>
      <c r="J62" s="63">
        <f>'[1]A Level UK cum'!J62-'[1]A Level UK cum'!I62</f>
        <v>12.399999999999991</v>
      </c>
      <c r="K62" s="62">
        <f>'[1]A Level UK cum'!K62-'[1]A Level UK cum'!J62</f>
        <v>4.900000000000006</v>
      </c>
      <c r="L62" s="63"/>
    </row>
    <row r="63" spans="1:12" ht="12.75">
      <c r="A63" s="54"/>
      <c r="B63" s="60" t="s">
        <v>102</v>
      </c>
      <c r="C63" s="64">
        <f>'[1]A Level UK cum'!C63</f>
        <v>610</v>
      </c>
      <c r="D63" s="56">
        <f>'[1]A Level UK cum'!D63</f>
        <v>0.1</v>
      </c>
      <c r="E63" s="57">
        <f>'[1]A Level UK cum'!E63</f>
        <v>3</v>
      </c>
      <c r="F63" s="57">
        <f>'[1]A Level UK cum'!F63-'[1]A Level UK cum'!E63</f>
        <v>11.3</v>
      </c>
      <c r="G63" s="57">
        <f>'[1]A Level UK cum'!G63-'[1]A Level UK cum'!F63</f>
        <v>26.8</v>
      </c>
      <c r="H63" s="57">
        <f>'[1]A Level UK cum'!H63-'[1]A Level UK cum'!G63</f>
        <v>27.300000000000004</v>
      </c>
      <c r="I63" s="57">
        <f>'[1]A Level UK cum'!I63-'[1]A Level UK cum'!H63</f>
        <v>21.299999999999997</v>
      </c>
      <c r="J63" s="57">
        <f>'[1]A Level UK cum'!J63-'[1]A Level UK cum'!I63</f>
        <v>7.700000000000003</v>
      </c>
      <c r="K63" s="58">
        <f>'[1]A Level UK cum'!K63-'[1]A Level UK cum'!J63</f>
        <v>2.5999999999999943</v>
      </c>
      <c r="L63" s="59"/>
    </row>
    <row r="64" spans="1:12" ht="12.75">
      <c r="A64" s="54"/>
      <c r="B64" s="60"/>
      <c r="C64" s="61">
        <f>'[1]A Level UK cum'!C64</f>
        <v>983</v>
      </c>
      <c r="D64" s="62">
        <f>'[1]A Level UK cum'!D64</f>
        <v>0.2</v>
      </c>
      <c r="E64" s="63">
        <f>'[1]A Level UK cum'!E64</f>
        <v>2.6</v>
      </c>
      <c r="F64" s="63">
        <f>'[1]A Level UK cum'!F64-'[1]A Level UK cum'!E64</f>
        <v>13.700000000000001</v>
      </c>
      <c r="G64" s="63">
        <f>'[1]A Level UK cum'!G64-'[1]A Level UK cum'!F64</f>
        <v>21.999999999999996</v>
      </c>
      <c r="H64" s="63">
        <f>'[1]A Level UK cum'!H64-'[1]A Level UK cum'!G64</f>
        <v>27.799999999999997</v>
      </c>
      <c r="I64" s="63">
        <f>'[1]A Level UK cum'!I64-'[1]A Level UK cum'!H64</f>
        <v>21.700000000000003</v>
      </c>
      <c r="J64" s="63">
        <f>'[1]A Level UK cum'!J64-'[1]A Level UK cum'!I64</f>
        <v>8.799999999999997</v>
      </c>
      <c r="K64" s="62">
        <f>'[1]A Level UK cum'!K64-'[1]A Level UK cum'!J64</f>
        <v>3.4000000000000057</v>
      </c>
      <c r="L64" s="63"/>
    </row>
    <row r="65" spans="1:12" ht="12.75">
      <c r="A65" s="54"/>
      <c r="B65" s="60" t="s">
        <v>34</v>
      </c>
      <c r="C65" s="64">
        <f>'[1]A Level UK cum'!C65</f>
        <v>1117</v>
      </c>
      <c r="D65" s="56">
        <f>'[1]A Level UK cum'!D65</f>
        <v>0.1</v>
      </c>
      <c r="E65" s="57">
        <f>'[1]A Level UK cum'!E65</f>
        <v>2.3</v>
      </c>
      <c r="F65" s="57">
        <f>'[1]A Level UK cum'!F65-'[1]A Level UK cum'!E65</f>
        <v>10.100000000000001</v>
      </c>
      <c r="G65" s="57">
        <f>'[1]A Level UK cum'!G65-'[1]A Level UK cum'!F65</f>
        <v>23.300000000000004</v>
      </c>
      <c r="H65" s="57">
        <f>'[1]A Level UK cum'!H65-'[1]A Level UK cum'!G65</f>
        <v>28.599999999999994</v>
      </c>
      <c r="I65" s="57">
        <f>'[1]A Level UK cum'!I65-'[1]A Level UK cum'!H65</f>
        <v>21.900000000000006</v>
      </c>
      <c r="J65" s="57">
        <f>'[1]A Level UK cum'!J65-'[1]A Level UK cum'!I65</f>
        <v>9.399999999999991</v>
      </c>
      <c r="K65" s="58">
        <f>'[1]A Level UK cum'!K65-'[1]A Level UK cum'!J65</f>
        <v>4.400000000000006</v>
      </c>
      <c r="L65" s="59"/>
    </row>
    <row r="66" spans="1:12" ht="12.75">
      <c r="A66" s="54"/>
      <c r="B66" s="60"/>
      <c r="C66" s="61">
        <f>'[1]A Level UK cum'!C66</f>
        <v>1721</v>
      </c>
      <c r="D66" s="62">
        <f>'[1]A Level UK cum'!D66</f>
        <v>0.2</v>
      </c>
      <c r="E66" s="63">
        <f>'[1]A Level UK cum'!E66</f>
        <v>2.7</v>
      </c>
      <c r="F66" s="63">
        <f>'[1]A Level UK cum'!F66-'[1]A Level UK cum'!E66</f>
        <v>11.5</v>
      </c>
      <c r="G66" s="63">
        <f>'[1]A Level UK cum'!G66-'[1]A Level UK cum'!F66</f>
        <v>21.099999999999998</v>
      </c>
      <c r="H66" s="63">
        <f>'[1]A Level UK cum'!H66-'[1]A Level UK cum'!G66</f>
        <v>28.200000000000003</v>
      </c>
      <c r="I66" s="63">
        <f>'[1]A Level UK cum'!I66-'[1]A Level UK cum'!H66</f>
        <v>22.099999999999994</v>
      </c>
      <c r="J66" s="63">
        <f>'[1]A Level UK cum'!J66-'[1]A Level UK cum'!I66</f>
        <v>10.400000000000006</v>
      </c>
      <c r="K66" s="62">
        <f>'[1]A Level UK cum'!K66-'[1]A Level UK cum'!J66</f>
        <v>4</v>
      </c>
      <c r="L66" s="63"/>
    </row>
    <row r="67" spans="1:12" ht="12.75">
      <c r="A67" s="54"/>
      <c r="B67" s="60"/>
      <c r="C67" s="61"/>
      <c r="D67" s="62"/>
      <c r="E67" s="63"/>
      <c r="F67" s="63"/>
      <c r="G67" s="63"/>
      <c r="H67" s="63"/>
      <c r="I67" s="63"/>
      <c r="J67" s="63"/>
      <c r="K67" s="62"/>
      <c r="L67" s="63"/>
    </row>
    <row r="68" spans="1:12" ht="12.75">
      <c r="A68" s="54" t="s">
        <v>104</v>
      </c>
      <c r="B68" s="60" t="s">
        <v>101</v>
      </c>
      <c r="C68" s="64">
        <f>'[1]A Level UK cum'!C68</f>
        <v>9807</v>
      </c>
      <c r="D68" s="56">
        <f>'[1]A Level UK cum'!D68</f>
        <v>2.5</v>
      </c>
      <c r="E68" s="57">
        <f>'[1]A Level UK cum'!E68</f>
        <v>4.1</v>
      </c>
      <c r="F68" s="57">
        <f>'[1]A Level UK cum'!F68-'[1]A Level UK cum'!E68</f>
        <v>10.8</v>
      </c>
      <c r="G68" s="57">
        <f>'[1]A Level UK cum'!G68-'[1]A Level UK cum'!F68</f>
        <v>23</v>
      </c>
      <c r="H68" s="57">
        <f>'[1]A Level UK cum'!H68-'[1]A Level UK cum'!G68</f>
        <v>28.300000000000004</v>
      </c>
      <c r="I68" s="57">
        <f>'[1]A Level UK cum'!I68-'[1]A Level UK cum'!H68</f>
        <v>21</v>
      </c>
      <c r="J68" s="57">
        <f>'[1]A Level UK cum'!J68-'[1]A Level UK cum'!I68</f>
        <v>10.399999999999991</v>
      </c>
      <c r="K68" s="58">
        <f>'[1]A Level UK cum'!K68-'[1]A Level UK cum'!J68</f>
        <v>2.4000000000000057</v>
      </c>
      <c r="L68" s="59"/>
    </row>
    <row r="69" spans="1:12" ht="12.75">
      <c r="A69" s="54"/>
      <c r="B69" s="60"/>
      <c r="C69" s="61">
        <f>'[1]A Level UK cum'!C69</f>
        <v>10543</v>
      </c>
      <c r="D69" s="62">
        <f>'[1]A Level UK cum'!D69</f>
        <v>2.6</v>
      </c>
      <c r="E69" s="63">
        <f>'[1]A Level UK cum'!E69</f>
        <v>4.2</v>
      </c>
      <c r="F69" s="63">
        <f>'[1]A Level UK cum'!F69-'[1]A Level UK cum'!E69</f>
        <v>11</v>
      </c>
      <c r="G69" s="63">
        <f>'[1]A Level UK cum'!G69-'[1]A Level UK cum'!F69</f>
        <v>23.500000000000004</v>
      </c>
      <c r="H69" s="63">
        <f>'[1]A Level UK cum'!H69-'[1]A Level UK cum'!G69</f>
        <v>27.89999999999999</v>
      </c>
      <c r="I69" s="63">
        <f>'[1]A Level UK cum'!I69-'[1]A Level UK cum'!H69</f>
        <v>21.10000000000001</v>
      </c>
      <c r="J69" s="63">
        <f>'[1]A Level UK cum'!J69-'[1]A Level UK cum'!I69</f>
        <v>9.5</v>
      </c>
      <c r="K69" s="62">
        <f>'[1]A Level UK cum'!K69-'[1]A Level UK cum'!J69</f>
        <v>2.799999999999997</v>
      </c>
      <c r="L69" s="63"/>
    </row>
    <row r="70" spans="1:12" ht="12.75">
      <c r="A70" s="54"/>
      <c r="B70" s="60" t="s">
        <v>102</v>
      </c>
      <c r="C70" s="64">
        <f>'[1]A Level UK cum'!C70</f>
        <v>7298</v>
      </c>
      <c r="D70" s="56">
        <f>'[1]A Level UK cum'!D70</f>
        <v>1.6</v>
      </c>
      <c r="E70" s="57">
        <f>'[1]A Level UK cum'!E70</f>
        <v>5.9</v>
      </c>
      <c r="F70" s="57">
        <f>'[1]A Level UK cum'!F70-'[1]A Level UK cum'!E70</f>
        <v>14.9</v>
      </c>
      <c r="G70" s="57">
        <f>'[1]A Level UK cum'!G70-'[1]A Level UK cum'!F70</f>
        <v>27.499999999999996</v>
      </c>
      <c r="H70" s="57">
        <f>'[1]A Level UK cum'!H70-'[1]A Level UK cum'!G70</f>
        <v>26.5</v>
      </c>
      <c r="I70" s="57">
        <f>'[1]A Level UK cum'!I70-'[1]A Level UK cum'!H70</f>
        <v>17.5</v>
      </c>
      <c r="J70" s="57">
        <f>'[1]A Level UK cum'!J70-'[1]A Level UK cum'!I70</f>
        <v>6.400000000000006</v>
      </c>
      <c r="K70" s="58">
        <f>'[1]A Level UK cum'!K70-'[1]A Level UK cum'!J70</f>
        <v>1.2999999999999972</v>
      </c>
      <c r="L70" s="59"/>
    </row>
    <row r="71" spans="1:12" ht="12.75">
      <c r="A71" s="54"/>
      <c r="B71" s="60"/>
      <c r="C71" s="61">
        <f>'[1]A Level UK cum'!C71</f>
        <v>7706</v>
      </c>
      <c r="D71" s="62">
        <f>'[1]A Level UK cum'!D71</f>
        <v>1.7</v>
      </c>
      <c r="E71" s="63">
        <f>'[1]A Level UK cum'!E71</f>
        <v>6.9</v>
      </c>
      <c r="F71" s="63">
        <f>'[1]A Level UK cum'!F71-'[1]A Level UK cum'!E71</f>
        <v>14.4</v>
      </c>
      <c r="G71" s="63">
        <f>'[1]A Level UK cum'!G71-'[1]A Level UK cum'!F71</f>
        <v>27.499999999999996</v>
      </c>
      <c r="H71" s="63">
        <f>'[1]A Level UK cum'!H71-'[1]A Level UK cum'!G71</f>
        <v>26.400000000000006</v>
      </c>
      <c r="I71" s="63">
        <f>'[1]A Level UK cum'!I71-'[1]A Level UK cum'!H71</f>
        <v>17</v>
      </c>
      <c r="J71" s="63">
        <f>'[1]A Level UK cum'!J71-'[1]A Level UK cum'!I71</f>
        <v>6.3999999999999915</v>
      </c>
      <c r="K71" s="62">
        <f>'[1]A Level UK cum'!K71-'[1]A Level UK cum'!J71</f>
        <v>1.4000000000000057</v>
      </c>
      <c r="L71" s="63"/>
    </row>
    <row r="72" spans="1:12" ht="12.75">
      <c r="A72" s="54"/>
      <c r="B72" s="60" t="s">
        <v>34</v>
      </c>
      <c r="C72" s="64">
        <f>'[1]A Level UK cum'!C72</f>
        <v>17105</v>
      </c>
      <c r="D72" s="56">
        <f>'[1]A Level UK cum'!D72</f>
        <v>2</v>
      </c>
      <c r="E72" s="57">
        <f>'[1]A Level UK cum'!E72</f>
        <v>4.9</v>
      </c>
      <c r="F72" s="57">
        <f>'[1]A Level UK cum'!F72-'[1]A Level UK cum'!E72</f>
        <v>12.499999999999998</v>
      </c>
      <c r="G72" s="57">
        <f>'[1]A Level UK cum'!G72-'[1]A Level UK cum'!F72</f>
        <v>25</v>
      </c>
      <c r="H72" s="57">
        <f>'[1]A Level UK cum'!H72-'[1]A Level UK cum'!G72</f>
        <v>27.500000000000007</v>
      </c>
      <c r="I72" s="57">
        <f>'[1]A Level UK cum'!I72-'[1]A Level UK cum'!H72</f>
        <v>19.39999999999999</v>
      </c>
      <c r="J72" s="57">
        <f>'[1]A Level UK cum'!J72-'[1]A Level UK cum'!I72</f>
        <v>8.799999999999997</v>
      </c>
      <c r="K72" s="58">
        <f>'[1]A Level UK cum'!K72-'[1]A Level UK cum'!J72</f>
        <v>1.9000000000000057</v>
      </c>
      <c r="L72" s="59"/>
    </row>
    <row r="73" spans="1:12" ht="12.75">
      <c r="A73" s="54"/>
      <c r="B73" s="60"/>
      <c r="C73" s="61">
        <f>'[1]A Level UK cum'!C73</f>
        <v>18249</v>
      </c>
      <c r="D73" s="62">
        <f>'[1]A Level UK cum'!D73</f>
        <v>2.1</v>
      </c>
      <c r="E73" s="63">
        <f>'[1]A Level UK cum'!E73</f>
        <v>5.3</v>
      </c>
      <c r="F73" s="63">
        <f>'[1]A Level UK cum'!F73-'[1]A Level UK cum'!E73</f>
        <v>12.5</v>
      </c>
      <c r="G73" s="63">
        <f>'[1]A Level UK cum'!G73-'[1]A Level UK cum'!F73</f>
        <v>25.2</v>
      </c>
      <c r="H73" s="63">
        <f>'[1]A Level UK cum'!H73-'[1]A Level UK cum'!G73</f>
        <v>27.200000000000003</v>
      </c>
      <c r="I73" s="63">
        <f>'[1]A Level UK cum'!I73-'[1]A Level UK cum'!H73</f>
        <v>19.39999999999999</v>
      </c>
      <c r="J73" s="63">
        <f>'[1]A Level UK cum'!J73-'[1]A Level UK cum'!I73</f>
        <v>8.200000000000003</v>
      </c>
      <c r="K73" s="62">
        <f>'[1]A Level UK cum'!K73-'[1]A Level UK cum'!J73</f>
        <v>2.200000000000003</v>
      </c>
      <c r="L73" s="63"/>
    </row>
    <row r="74" spans="1:12" ht="12.75">
      <c r="A74" s="54"/>
      <c r="B74" s="60"/>
      <c r="C74" s="61"/>
      <c r="D74" s="62"/>
      <c r="E74" s="63"/>
      <c r="F74" s="63"/>
      <c r="G74" s="63"/>
      <c r="H74" s="63"/>
      <c r="I74" s="63"/>
      <c r="J74" s="63"/>
      <c r="K74" s="62"/>
      <c r="L74" s="63"/>
    </row>
    <row r="75" spans="1:12" ht="12.75">
      <c r="A75" s="54" t="s">
        <v>105</v>
      </c>
      <c r="B75" s="60" t="s">
        <v>101</v>
      </c>
      <c r="C75" s="64">
        <f>'[1]A Level UK cum'!C75</f>
        <v>4763</v>
      </c>
      <c r="D75" s="56">
        <f>'[1]A Level UK cum'!D75</f>
        <v>1.2</v>
      </c>
      <c r="E75" s="57">
        <f>'[1]A Level UK cum'!E75</f>
        <v>2.5</v>
      </c>
      <c r="F75" s="57">
        <f>'[1]A Level UK cum'!F75-'[1]A Level UK cum'!E75</f>
        <v>10.1</v>
      </c>
      <c r="G75" s="57">
        <f>'[1]A Level UK cum'!G75-'[1]A Level UK cum'!F75</f>
        <v>27.299999999999997</v>
      </c>
      <c r="H75" s="57">
        <f>'[1]A Level UK cum'!H75-'[1]A Level UK cum'!G75</f>
        <v>32.800000000000004</v>
      </c>
      <c r="I75" s="57">
        <f>'[1]A Level UK cum'!I75-'[1]A Level UK cum'!H75</f>
        <v>20.39999999999999</v>
      </c>
      <c r="J75" s="57">
        <f>'[1]A Level UK cum'!J75-'[1]A Level UK cum'!I75</f>
        <v>6.200000000000003</v>
      </c>
      <c r="K75" s="58">
        <f>'[1]A Level UK cum'!K75-'[1]A Level UK cum'!J75</f>
        <v>0.7000000000000028</v>
      </c>
      <c r="L75" s="59"/>
    </row>
    <row r="76" spans="1:12" ht="12.75">
      <c r="A76" s="54"/>
      <c r="B76" s="60"/>
      <c r="C76" s="61">
        <f>'[1]A Level UK cum'!C76</f>
        <v>5148</v>
      </c>
      <c r="D76" s="62">
        <f>'[1]A Level UK cum'!D76</f>
        <v>1.3</v>
      </c>
      <c r="E76" s="63">
        <f>'[1]A Level UK cum'!E76</f>
        <v>2.5</v>
      </c>
      <c r="F76" s="63">
        <f>'[1]A Level UK cum'!F76-'[1]A Level UK cum'!E76</f>
        <v>11.6</v>
      </c>
      <c r="G76" s="63">
        <f>'[1]A Level UK cum'!G76-'[1]A Level UK cum'!F76</f>
        <v>26.1</v>
      </c>
      <c r="H76" s="63">
        <f>'[1]A Level UK cum'!H76-'[1]A Level UK cum'!G76</f>
        <v>32.099999999999994</v>
      </c>
      <c r="I76" s="63">
        <f>'[1]A Level UK cum'!I76-'[1]A Level UK cum'!H76</f>
        <v>20.60000000000001</v>
      </c>
      <c r="J76" s="63">
        <f>'[1]A Level UK cum'!J76-'[1]A Level UK cum'!I76</f>
        <v>5.8999999999999915</v>
      </c>
      <c r="K76" s="62">
        <f>'[1]A Level UK cum'!K76-'[1]A Level UK cum'!J76</f>
        <v>1.2000000000000028</v>
      </c>
      <c r="L76" s="63"/>
    </row>
    <row r="77" spans="1:12" ht="12.75">
      <c r="A77" s="54"/>
      <c r="B77" s="60" t="s">
        <v>102</v>
      </c>
      <c r="C77" s="64">
        <f>'[1]A Level UK cum'!C77</f>
        <v>10376</v>
      </c>
      <c r="D77" s="56">
        <f>'[1]A Level UK cum'!D77</f>
        <v>2.2</v>
      </c>
      <c r="E77" s="57">
        <f>'[1]A Level UK cum'!E77</f>
        <v>4.3</v>
      </c>
      <c r="F77" s="57">
        <f>'[1]A Level UK cum'!F77-'[1]A Level UK cum'!E77</f>
        <v>14.2</v>
      </c>
      <c r="G77" s="57">
        <f>'[1]A Level UK cum'!G77-'[1]A Level UK cum'!F77</f>
        <v>32.5</v>
      </c>
      <c r="H77" s="57">
        <f>'[1]A Level UK cum'!H77-'[1]A Level UK cum'!G77</f>
        <v>30.900000000000006</v>
      </c>
      <c r="I77" s="57">
        <f>'[1]A Level UK cum'!I77-'[1]A Level UK cum'!H77</f>
        <v>14.299999999999997</v>
      </c>
      <c r="J77" s="57">
        <f>'[1]A Level UK cum'!J77-'[1]A Level UK cum'!I77</f>
        <v>3.299999999999997</v>
      </c>
      <c r="K77" s="58">
        <f>'[1]A Level UK cum'!K77-'[1]A Level UK cum'!J77</f>
        <v>0.5</v>
      </c>
      <c r="L77" s="59"/>
    </row>
    <row r="78" spans="1:12" ht="12.75">
      <c r="A78" s="54"/>
      <c r="B78" s="60"/>
      <c r="C78" s="61">
        <f>'[1]A Level UK cum'!C78</f>
        <v>10911</v>
      </c>
      <c r="D78" s="62">
        <f>'[1]A Level UK cum'!D78</f>
        <v>2.3</v>
      </c>
      <c r="E78" s="63">
        <f>'[1]A Level UK cum'!E78</f>
        <v>4.2</v>
      </c>
      <c r="F78" s="63">
        <f>'[1]A Level UK cum'!F78-'[1]A Level UK cum'!E78</f>
        <v>15.7</v>
      </c>
      <c r="G78" s="63">
        <f>'[1]A Level UK cum'!G78-'[1]A Level UK cum'!F78</f>
        <v>33.2</v>
      </c>
      <c r="H78" s="63">
        <f>'[1]A Level UK cum'!H78-'[1]A Level UK cum'!G78</f>
        <v>29.9</v>
      </c>
      <c r="I78" s="63">
        <f>'[1]A Level UK cum'!I78-'[1]A Level UK cum'!H78</f>
        <v>13.599999999999994</v>
      </c>
      <c r="J78" s="63">
        <f>'[1]A Level UK cum'!J78-'[1]A Level UK cum'!I78</f>
        <v>3</v>
      </c>
      <c r="K78" s="62">
        <f>'[1]A Level UK cum'!K78-'[1]A Level UK cum'!J78</f>
        <v>0.4000000000000057</v>
      </c>
      <c r="L78" s="63"/>
    </row>
    <row r="79" spans="1:12" ht="12.75">
      <c r="A79" s="54"/>
      <c r="B79" s="60" t="s">
        <v>34</v>
      </c>
      <c r="C79" s="64">
        <f>'[1]A Level UK cum'!C79</f>
        <v>15139</v>
      </c>
      <c r="D79" s="56">
        <f>'[1]A Level UK cum'!D79</f>
        <v>1.8</v>
      </c>
      <c r="E79" s="57">
        <f>'[1]A Level UK cum'!E79</f>
        <v>3.7</v>
      </c>
      <c r="F79" s="57">
        <f>'[1]A Level UK cum'!F79-'[1]A Level UK cum'!E79</f>
        <v>13</v>
      </c>
      <c r="G79" s="57">
        <f>'[1]A Level UK cum'!G79-'[1]A Level UK cum'!F79</f>
        <v>30.8</v>
      </c>
      <c r="H79" s="57">
        <f>'[1]A Level UK cum'!H79-'[1]A Level UK cum'!G79</f>
        <v>31.5</v>
      </c>
      <c r="I79" s="57">
        <f>'[1]A Level UK cum'!I79-'[1]A Level UK cum'!H79</f>
        <v>16.200000000000003</v>
      </c>
      <c r="J79" s="57">
        <f>'[1]A Level UK cum'!J79-'[1]A Level UK cum'!I79</f>
        <v>4.200000000000003</v>
      </c>
      <c r="K79" s="58">
        <f>'[1]A Level UK cum'!K79-'[1]A Level UK cum'!J79</f>
        <v>0.5999999999999943</v>
      </c>
      <c r="L79" s="59"/>
    </row>
    <row r="80" spans="1:12" ht="12.75">
      <c r="A80" s="54"/>
      <c r="B80" s="60"/>
      <c r="C80" s="61">
        <f>'[1]A Level UK cum'!C80</f>
        <v>16059</v>
      </c>
      <c r="D80" s="62">
        <f>'[1]A Level UK cum'!D80</f>
        <v>1.9</v>
      </c>
      <c r="E80" s="63">
        <f>'[1]A Level UK cum'!E80</f>
        <v>3.6</v>
      </c>
      <c r="F80" s="63">
        <f>'[1]A Level UK cum'!F80-'[1]A Level UK cum'!E80</f>
        <v>14.500000000000002</v>
      </c>
      <c r="G80" s="63">
        <f>'[1]A Level UK cum'!G80-'[1]A Level UK cum'!F80</f>
        <v>30.9</v>
      </c>
      <c r="H80" s="63">
        <f>'[1]A Level UK cum'!H80-'[1]A Level UK cum'!G80</f>
        <v>30.5</v>
      </c>
      <c r="I80" s="63">
        <f>'[1]A Level UK cum'!I80-'[1]A Level UK cum'!H80</f>
        <v>15.900000000000006</v>
      </c>
      <c r="J80" s="63">
        <f>'[1]A Level UK cum'!J80-'[1]A Level UK cum'!I80</f>
        <v>3.8999999999999915</v>
      </c>
      <c r="K80" s="62">
        <f>'[1]A Level UK cum'!K80-'[1]A Level UK cum'!J80</f>
        <v>0.7000000000000028</v>
      </c>
      <c r="L80" s="63"/>
    </row>
    <row r="81" spans="1:12" ht="12.75">
      <c r="A81" s="54"/>
      <c r="B81" s="60"/>
      <c r="C81" s="61"/>
      <c r="D81" s="62"/>
      <c r="E81" s="63"/>
      <c r="F81" s="63"/>
      <c r="G81" s="63"/>
      <c r="H81" s="63"/>
      <c r="I81" s="63"/>
      <c r="J81" s="63"/>
      <c r="K81" s="62"/>
      <c r="L81" s="63"/>
    </row>
    <row r="82" spans="1:12" ht="12.75">
      <c r="A82" s="54" t="s">
        <v>106</v>
      </c>
      <c r="B82" s="60" t="s">
        <v>101</v>
      </c>
      <c r="C82" s="64">
        <f>'[1]A Level UK cum'!C82</f>
        <v>16290</v>
      </c>
      <c r="D82" s="56">
        <f>'[1]A Level UK cum'!D82</f>
        <v>4.1</v>
      </c>
      <c r="E82" s="57">
        <f>'[1]A Level UK cum'!E82</f>
        <v>7</v>
      </c>
      <c r="F82" s="57">
        <f>'[1]A Level UK cum'!F82-'[1]A Level UK cum'!E82</f>
        <v>25</v>
      </c>
      <c r="G82" s="57">
        <f>'[1]A Level UK cum'!G82-'[1]A Level UK cum'!F82</f>
        <v>28.700000000000003</v>
      </c>
      <c r="H82" s="57">
        <f>'[1]A Level UK cum'!H82-'[1]A Level UK cum'!G82</f>
        <v>21.200000000000003</v>
      </c>
      <c r="I82" s="57">
        <f>'[1]A Level UK cum'!I82-'[1]A Level UK cum'!H82</f>
        <v>11.899999999999991</v>
      </c>
      <c r="J82" s="57">
        <f>'[1]A Level UK cum'!J82-'[1]A Level UK cum'!I82</f>
        <v>4.900000000000006</v>
      </c>
      <c r="K82" s="58">
        <f>'[1]A Level UK cum'!K82-'[1]A Level UK cum'!J82</f>
        <v>1.2999999999999972</v>
      </c>
      <c r="L82" s="59"/>
    </row>
    <row r="83" spans="1:12" ht="12.75">
      <c r="A83" s="54"/>
      <c r="B83" s="60"/>
      <c r="C83" s="61">
        <f>'[1]A Level UK cum'!C83</f>
        <v>16183</v>
      </c>
      <c r="D83" s="62">
        <f>'[1]A Level UK cum'!D83</f>
        <v>4</v>
      </c>
      <c r="E83" s="63">
        <f>'[1]A Level UK cum'!E83</f>
        <v>8</v>
      </c>
      <c r="F83" s="63">
        <f>'[1]A Level UK cum'!F83-'[1]A Level UK cum'!E83</f>
        <v>25.4</v>
      </c>
      <c r="G83" s="63">
        <f>'[1]A Level UK cum'!G83-'[1]A Level UK cum'!F83</f>
        <v>28.1</v>
      </c>
      <c r="H83" s="63">
        <f>'[1]A Level UK cum'!H83-'[1]A Level UK cum'!G83</f>
        <v>21.299999999999997</v>
      </c>
      <c r="I83" s="63">
        <f>'[1]A Level UK cum'!I83-'[1]A Level UK cum'!H83</f>
        <v>11.100000000000009</v>
      </c>
      <c r="J83" s="63">
        <f>'[1]A Level UK cum'!J83-'[1]A Level UK cum'!I83</f>
        <v>4.599999999999994</v>
      </c>
      <c r="K83" s="62">
        <f>'[1]A Level UK cum'!K83-'[1]A Level UK cum'!J83</f>
        <v>1.5</v>
      </c>
      <c r="L83" s="63"/>
    </row>
    <row r="84" spans="1:12" ht="12.75">
      <c r="A84" s="54"/>
      <c r="B84" s="60" t="s">
        <v>102</v>
      </c>
      <c r="C84" s="64">
        <f>'[1]A Level UK cum'!C84</f>
        <v>8037</v>
      </c>
      <c r="D84" s="56">
        <f>'[1]A Level UK cum'!D84</f>
        <v>1.7</v>
      </c>
      <c r="E84" s="57">
        <f>'[1]A Level UK cum'!E84</f>
        <v>9.5</v>
      </c>
      <c r="F84" s="57">
        <f>'[1]A Level UK cum'!F84-'[1]A Level UK cum'!E84</f>
        <v>28.4</v>
      </c>
      <c r="G84" s="57">
        <f>'[1]A Level UK cum'!G84-'[1]A Level UK cum'!F84</f>
        <v>29.1</v>
      </c>
      <c r="H84" s="57">
        <f>'[1]A Level UK cum'!H84-'[1]A Level UK cum'!G84</f>
        <v>17.799999999999997</v>
      </c>
      <c r="I84" s="57">
        <f>'[1]A Level UK cum'!I84-'[1]A Level UK cum'!H84</f>
        <v>10</v>
      </c>
      <c r="J84" s="57">
        <f>'[1]A Level UK cum'!J84-'[1]A Level UK cum'!I84</f>
        <v>3.700000000000003</v>
      </c>
      <c r="K84" s="58">
        <f>'[1]A Level UK cum'!K84-'[1]A Level UK cum'!J84</f>
        <v>1.5</v>
      </c>
      <c r="L84" s="59"/>
    </row>
    <row r="85" spans="1:12" ht="12.75">
      <c r="A85" s="54"/>
      <c r="B85" s="60"/>
      <c r="C85" s="61">
        <f>'[1]A Level UK cum'!C85</f>
        <v>7660</v>
      </c>
      <c r="D85" s="62">
        <f>'[1]A Level UK cum'!D85</f>
        <v>1.6</v>
      </c>
      <c r="E85" s="63">
        <f>'[1]A Level UK cum'!E85</f>
        <v>9.8</v>
      </c>
      <c r="F85" s="63">
        <f>'[1]A Level UK cum'!F85-'[1]A Level UK cum'!E85</f>
        <v>29.2</v>
      </c>
      <c r="G85" s="63">
        <f>'[1]A Level UK cum'!G85-'[1]A Level UK cum'!F85</f>
        <v>28.200000000000003</v>
      </c>
      <c r="H85" s="63">
        <f>'[1]A Level UK cum'!H85-'[1]A Level UK cum'!G85</f>
        <v>18.099999999999994</v>
      </c>
      <c r="I85" s="63">
        <f>'[1]A Level UK cum'!I85-'[1]A Level UK cum'!H85</f>
        <v>9.900000000000006</v>
      </c>
      <c r="J85" s="63">
        <f>'[1]A Level UK cum'!J85-'[1]A Level UK cum'!I85</f>
        <v>3.5</v>
      </c>
      <c r="K85" s="62">
        <f>'[1]A Level UK cum'!K85-'[1]A Level UK cum'!J85</f>
        <v>1.2999999999999972</v>
      </c>
      <c r="L85" s="63"/>
    </row>
    <row r="86" spans="1:12" ht="12.75">
      <c r="A86" s="54"/>
      <c r="B86" s="60" t="s">
        <v>34</v>
      </c>
      <c r="C86" s="64">
        <f>'[1]A Level UK cum'!C86</f>
        <v>24327</v>
      </c>
      <c r="D86" s="56">
        <f>'[1]A Level UK cum'!D86</f>
        <v>2.8</v>
      </c>
      <c r="E86" s="57">
        <f>'[1]A Level UK cum'!E86</f>
        <v>7.8</v>
      </c>
      <c r="F86" s="57">
        <f>'[1]A Level UK cum'!F86-'[1]A Level UK cum'!E86</f>
        <v>26.099999999999998</v>
      </c>
      <c r="G86" s="57">
        <f>'[1]A Level UK cum'!G86-'[1]A Level UK cum'!F86</f>
        <v>28.9</v>
      </c>
      <c r="H86" s="57">
        <f>'[1]A Level UK cum'!H86-'[1]A Level UK cum'!G86</f>
        <v>20.10000000000001</v>
      </c>
      <c r="I86" s="57">
        <f>'[1]A Level UK cum'!I86-'[1]A Level UK cum'!H86</f>
        <v>11.199999999999989</v>
      </c>
      <c r="J86" s="57">
        <f>'[1]A Level UK cum'!J86-'[1]A Level UK cum'!I86</f>
        <v>4.5</v>
      </c>
      <c r="K86" s="58">
        <f>'[1]A Level UK cum'!K86-'[1]A Level UK cum'!J86</f>
        <v>1.4000000000000057</v>
      </c>
      <c r="L86" s="59"/>
    </row>
    <row r="87" spans="1:12" ht="12.75">
      <c r="A87" s="54"/>
      <c r="B87" s="60"/>
      <c r="C87" s="61">
        <f>'[1]A Level UK cum'!C87</f>
        <v>23843</v>
      </c>
      <c r="D87" s="62">
        <f>'[1]A Level UK cum'!D87</f>
        <v>2.7</v>
      </c>
      <c r="E87" s="63">
        <f>'[1]A Level UK cum'!E87</f>
        <v>8.6</v>
      </c>
      <c r="F87" s="63">
        <f>'[1]A Level UK cum'!F87-'[1]A Level UK cum'!E87</f>
        <v>26.6</v>
      </c>
      <c r="G87" s="63">
        <f>'[1]A Level UK cum'!G87-'[1]A Level UK cum'!F87</f>
        <v>28.099999999999994</v>
      </c>
      <c r="H87" s="63">
        <f>'[1]A Level UK cum'!H87-'[1]A Level UK cum'!G87</f>
        <v>20.299999999999997</v>
      </c>
      <c r="I87" s="63">
        <f>'[1]A Level UK cum'!I87-'[1]A Level UK cum'!H87</f>
        <v>10.700000000000003</v>
      </c>
      <c r="J87" s="63">
        <f>'[1]A Level UK cum'!J87-'[1]A Level UK cum'!I87</f>
        <v>4.200000000000003</v>
      </c>
      <c r="K87" s="62">
        <f>'[1]A Level UK cum'!K87-'[1]A Level UK cum'!J87</f>
        <v>1.5</v>
      </c>
      <c r="L87" s="63"/>
    </row>
    <row r="88" spans="1:12" ht="12.75">
      <c r="A88" s="54"/>
      <c r="B88" s="60"/>
      <c r="C88" s="61"/>
      <c r="D88" s="62"/>
      <c r="E88" s="63"/>
      <c r="F88" s="63"/>
      <c r="G88" s="63"/>
      <c r="H88" s="63"/>
      <c r="I88" s="63"/>
      <c r="J88" s="63"/>
      <c r="K88" s="62"/>
      <c r="L88" s="63"/>
    </row>
    <row r="89" spans="1:12" ht="12.75">
      <c r="A89" s="54" t="s">
        <v>107</v>
      </c>
      <c r="B89" s="60" t="s">
        <v>101</v>
      </c>
      <c r="C89" s="64">
        <f>'[1]A Level UK cum'!C89</f>
        <v>25800</v>
      </c>
      <c r="D89" s="56">
        <f>'[1]A Level UK cum'!D89</f>
        <v>6.5</v>
      </c>
      <c r="E89" s="57">
        <f>'[1]A Level UK cum'!E89</f>
        <v>7.1</v>
      </c>
      <c r="F89" s="57">
        <f>'[1]A Level UK cum'!F89-'[1]A Level UK cum'!E89</f>
        <v>13.200000000000001</v>
      </c>
      <c r="G89" s="57">
        <f>'[1]A Level UK cum'!G89-'[1]A Level UK cum'!F89</f>
        <v>25.400000000000002</v>
      </c>
      <c r="H89" s="57">
        <f>'[1]A Level UK cum'!H89-'[1]A Level UK cum'!G89</f>
        <v>29.099999999999994</v>
      </c>
      <c r="I89" s="57">
        <f>'[1]A Level UK cum'!I89-'[1]A Level UK cum'!H89</f>
        <v>19.200000000000003</v>
      </c>
      <c r="J89" s="57">
        <f>'[1]A Level UK cum'!J89-'[1]A Level UK cum'!I89</f>
        <v>5.200000000000003</v>
      </c>
      <c r="K89" s="58">
        <f>'[1]A Level UK cum'!K89-'[1]A Level UK cum'!J89</f>
        <v>0.7999999999999972</v>
      </c>
      <c r="L89" s="59"/>
    </row>
    <row r="90" spans="1:12" ht="12.75">
      <c r="A90" s="54"/>
      <c r="B90" s="60"/>
      <c r="C90" s="61">
        <f>'[1]A Level UK cum'!C90</f>
        <v>26654</v>
      </c>
      <c r="D90" s="62">
        <f>'[1]A Level UK cum'!D90</f>
        <v>6.6</v>
      </c>
      <c r="E90" s="63">
        <f>'[1]A Level UK cum'!E90</f>
        <v>7.3</v>
      </c>
      <c r="F90" s="63">
        <f>'[1]A Level UK cum'!F90-'[1]A Level UK cum'!E90</f>
        <v>14.399999999999999</v>
      </c>
      <c r="G90" s="63">
        <f>'[1]A Level UK cum'!G90-'[1]A Level UK cum'!F90</f>
        <v>26.000000000000004</v>
      </c>
      <c r="H90" s="63">
        <f>'[1]A Level UK cum'!H90-'[1]A Level UK cum'!G90</f>
        <v>28.799999999999997</v>
      </c>
      <c r="I90" s="63">
        <f>'[1]A Level UK cum'!I90-'[1]A Level UK cum'!H90</f>
        <v>17.700000000000003</v>
      </c>
      <c r="J90" s="63">
        <f>'[1]A Level UK cum'!J90-'[1]A Level UK cum'!I90</f>
        <v>4.8999999999999915</v>
      </c>
      <c r="K90" s="62">
        <f>'[1]A Level UK cum'!K90-'[1]A Level UK cum'!J90</f>
        <v>0.9000000000000057</v>
      </c>
      <c r="L90" s="63"/>
    </row>
    <row r="91" spans="1:12" ht="12.75">
      <c r="A91" s="54"/>
      <c r="B91" s="60" t="s">
        <v>102</v>
      </c>
      <c r="C91" s="64">
        <f>'[1]A Level UK cum'!C91</f>
        <v>63838</v>
      </c>
      <c r="D91" s="56">
        <f>'[1]A Level UK cum'!D91</f>
        <v>13.7</v>
      </c>
      <c r="E91" s="57">
        <f>'[1]A Level UK cum'!E91</f>
        <v>6.6</v>
      </c>
      <c r="F91" s="57">
        <f>'[1]A Level UK cum'!F91-'[1]A Level UK cum'!E91</f>
        <v>14.9</v>
      </c>
      <c r="G91" s="57">
        <f>'[1]A Level UK cum'!G91-'[1]A Level UK cum'!F91</f>
        <v>27.6</v>
      </c>
      <c r="H91" s="57">
        <f>'[1]A Level UK cum'!H91-'[1]A Level UK cum'!G91</f>
        <v>30.1</v>
      </c>
      <c r="I91" s="57">
        <f>'[1]A Level UK cum'!I91-'[1]A Level UK cum'!H91</f>
        <v>16.5</v>
      </c>
      <c r="J91" s="57">
        <f>'[1]A Level UK cum'!J91-'[1]A Level UK cum'!I91</f>
        <v>3.799999999999997</v>
      </c>
      <c r="K91" s="58">
        <f>'[1]A Level UK cum'!K91-'[1]A Level UK cum'!J91</f>
        <v>0.5</v>
      </c>
      <c r="L91" s="59"/>
    </row>
    <row r="92" spans="1:12" ht="12.75">
      <c r="A92" s="54"/>
      <c r="B92" s="60"/>
      <c r="C92" s="61">
        <f>'[1]A Level UK cum'!C92</f>
        <v>63326</v>
      </c>
      <c r="D92" s="62">
        <f>'[1]A Level UK cum'!D92</f>
        <v>13.6</v>
      </c>
      <c r="E92" s="63">
        <f>'[1]A Level UK cum'!E92</f>
        <v>7</v>
      </c>
      <c r="F92" s="63">
        <f>'[1]A Level UK cum'!F92-'[1]A Level UK cum'!E92</f>
        <v>15.5</v>
      </c>
      <c r="G92" s="63">
        <f>'[1]A Level UK cum'!G92-'[1]A Level UK cum'!F92</f>
        <v>27.6</v>
      </c>
      <c r="H92" s="63">
        <f>'[1]A Level UK cum'!H92-'[1]A Level UK cum'!G92</f>
        <v>29.4</v>
      </c>
      <c r="I92" s="63">
        <f>'[1]A Level UK cum'!I92-'[1]A Level UK cum'!H92</f>
        <v>16.099999999999994</v>
      </c>
      <c r="J92" s="63">
        <f>'[1]A Level UK cum'!J92-'[1]A Level UK cum'!I92</f>
        <v>3.9000000000000057</v>
      </c>
      <c r="K92" s="62">
        <f>'[1]A Level UK cum'!K92-'[1]A Level UK cum'!J92</f>
        <v>0.5</v>
      </c>
      <c r="L92" s="63"/>
    </row>
    <row r="93" spans="1:12" ht="12.75">
      <c r="A93" s="54"/>
      <c r="B93" s="60" t="s">
        <v>34</v>
      </c>
      <c r="C93" s="64">
        <f>'[1]A Level UK cum'!C93</f>
        <v>89638</v>
      </c>
      <c r="D93" s="56">
        <f>'[1]A Level UK cum'!D93</f>
        <v>10.4</v>
      </c>
      <c r="E93" s="57">
        <f>'[1]A Level UK cum'!E93</f>
        <v>6.8</v>
      </c>
      <c r="F93" s="57">
        <f>'[1]A Level UK cum'!F93-'[1]A Level UK cum'!E93</f>
        <v>14.399999999999999</v>
      </c>
      <c r="G93" s="57">
        <f>'[1]A Level UK cum'!G93-'[1]A Level UK cum'!F93</f>
        <v>26.900000000000002</v>
      </c>
      <c r="H93" s="57">
        <f>'[1]A Level UK cum'!H93-'[1]A Level UK cum'!G93</f>
        <v>29.9</v>
      </c>
      <c r="I93" s="57">
        <f>'[1]A Level UK cum'!I93-'[1]A Level UK cum'!H93</f>
        <v>17.200000000000003</v>
      </c>
      <c r="J93" s="57">
        <f>'[1]A Level UK cum'!J93-'[1]A Level UK cum'!I93</f>
        <v>4.200000000000003</v>
      </c>
      <c r="K93" s="58">
        <f>'[1]A Level UK cum'!K93-'[1]A Level UK cum'!J93</f>
        <v>0.5999999999999943</v>
      </c>
      <c r="L93" s="59"/>
    </row>
    <row r="94" spans="1:12" ht="12.75">
      <c r="A94" s="66"/>
      <c r="B94" s="67"/>
      <c r="C94" s="68">
        <f>'[1]A Level UK cum'!C94</f>
        <v>89980</v>
      </c>
      <c r="D94" s="69">
        <f>'[1]A Level UK cum'!D94</f>
        <v>10.4</v>
      </c>
      <c r="E94" s="70">
        <f>'[1]A Level UK cum'!E94</f>
        <v>7.1</v>
      </c>
      <c r="F94" s="71">
        <f>'[1]A Level UK cum'!F94-'[1]A Level UK cum'!E94</f>
        <v>15.200000000000001</v>
      </c>
      <c r="G94" s="71">
        <f>'[1]A Level UK cum'!G94-'[1]A Level UK cum'!F94</f>
        <v>27.099999999999998</v>
      </c>
      <c r="H94" s="71">
        <f>'[1]A Level UK cum'!H94-'[1]A Level UK cum'!G94</f>
        <v>29.199999999999996</v>
      </c>
      <c r="I94" s="71">
        <f>'[1]A Level UK cum'!I94-'[1]A Level UK cum'!H94</f>
        <v>16.60000000000001</v>
      </c>
      <c r="J94" s="71">
        <f>'[1]A Level UK cum'!J94-'[1]A Level UK cum'!I94</f>
        <v>4.200000000000003</v>
      </c>
      <c r="K94" s="69">
        <f>'[1]A Level UK cum'!K94-'[1]A Level UK cum'!J94</f>
        <v>0.5999999999999943</v>
      </c>
      <c r="L94" s="63"/>
    </row>
    <row r="95" spans="1:12" ht="12.75">
      <c r="A95" s="72"/>
      <c r="B95" s="72"/>
      <c r="C95" s="7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2.75">
      <c r="A96" s="54" t="s">
        <v>108</v>
      </c>
      <c r="B96" s="60" t="s">
        <v>101</v>
      </c>
      <c r="C96" s="64">
        <f>'[1]A Level UK cum'!C96</f>
        <v>3918</v>
      </c>
      <c r="D96" s="56">
        <f>'[1]A Level UK cum'!D96</f>
        <v>1</v>
      </c>
      <c r="E96" s="57">
        <f>'[1]A Level UK cum'!E96</f>
        <v>6.8</v>
      </c>
      <c r="F96" s="57">
        <f>'[1]A Level UK cum'!F96-'[1]A Level UK cum'!E96</f>
        <v>32.900000000000006</v>
      </c>
      <c r="G96" s="57">
        <f>'[1]A Level UK cum'!G96-'[1]A Level UK cum'!F96</f>
        <v>29.5</v>
      </c>
      <c r="H96" s="57">
        <f>'[1]A Level UK cum'!H96-'[1]A Level UK cum'!G96</f>
        <v>18.200000000000003</v>
      </c>
      <c r="I96" s="57">
        <f>'[1]A Level UK cum'!I96-'[1]A Level UK cum'!H96</f>
        <v>9.099999999999994</v>
      </c>
      <c r="J96" s="57">
        <f>'[1]A Level UK cum'!J96-'[1]A Level UK cum'!I96</f>
        <v>2.9000000000000057</v>
      </c>
      <c r="K96" s="58">
        <f>'[1]A Level UK cum'!K96-'[1]A Level UK cum'!J96</f>
        <v>0.5999999999999943</v>
      </c>
      <c r="L96" s="59"/>
    </row>
    <row r="97" spans="1:12" ht="12.75">
      <c r="A97" s="54"/>
      <c r="B97" s="60"/>
      <c r="C97" s="61">
        <f>'[1]A Level UK cum'!C97</f>
        <v>4107</v>
      </c>
      <c r="D97" s="62">
        <f>'[1]A Level UK cum'!D97</f>
        <v>1</v>
      </c>
      <c r="E97" s="63">
        <f>'[1]A Level UK cum'!E97</f>
        <v>8.2</v>
      </c>
      <c r="F97" s="63">
        <f>'[1]A Level UK cum'!F97-'[1]A Level UK cum'!E97</f>
        <v>33.900000000000006</v>
      </c>
      <c r="G97" s="63">
        <f>'[1]A Level UK cum'!G97-'[1]A Level UK cum'!F97</f>
        <v>27.999999999999993</v>
      </c>
      <c r="H97" s="63">
        <f>'[1]A Level UK cum'!H97-'[1]A Level UK cum'!G97</f>
        <v>18.200000000000003</v>
      </c>
      <c r="I97" s="63">
        <f>'[1]A Level UK cum'!I97-'[1]A Level UK cum'!H97</f>
        <v>8</v>
      </c>
      <c r="J97" s="63">
        <f>'[1]A Level UK cum'!J97-'[1]A Level UK cum'!I97</f>
        <v>2.799999999999997</v>
      </c>
      <c r="K97" s="62">
        <f>'[1]A Level UK cum'!K97-'[1]A Level UK cum'!J97</f>
        <v>0.9000000000000057</v>
      </c>
      <c r="L97" s="63"/>
    </row>
    <row r="98" spans="1:12" ht="12.75">
      <c r="A98" s="54"/>
      <c r="B98" s="60" t="s">
        <v>102</v>
      </c>
      <c r="C98" s="64">
        <f>'[1]A Level UK cum'!C98</f>
        <v>8593</v>
      </c>
      <c r="D98" s="56">
        <f>'[1]A Level UK cum'!D98</f>
        <v>1.8</v>
      </c>
      <c r="E98" s="57">
        <f>'[1]A Level UK cum'!E98</f>
        <v>6.8</v>
      </c>
      <c r="F98" s="57">
        <f>'[1]A Level UK cum'!F98-'[1]A Level UK cum'!E98</f>
        <v>32.400000000000006</v>
      </c>
      <c r="G98" s="57">
        <f>'[1]A Level UK cum'!G98-'[1]A Level UK cum'!F98</f>
        <v>29.39999999999999</v>
      </c>
      <c r="H98" s="57">
        <f>'[1]A Level UK cum'!H98-'[1]A Level UK cum'!G98</f>
        <v>18.60000000000001</v>
      </c>
      <c r="I98" s="57">
        <f>'[1]A Level UK cum'!I98-'[1]A Level UK cum'!H98</f>
        <v>8.700000000000003</v>
      </c>
      <c r="J98" s="57">
        <f>'[1]A Level UK cum'!J98-'[1]A Level UK cum'!I98</f>
        <v>3.1999999999999886</v>
      </c>
      <c r="K98" s="58">
        <f>'[1]A Level UK cum'!K98-'[1]A Level UK cum'!J98</f>
        <v>0.9000000000000057</v>
      </c>
      <c r="L98" s="59"/>
    </row>
    <row r="99" spans="1:12" ht="12.75">
      <c r="A99" s="54"/>
      <c r="B99" s="60"/>
      <c r="C99" s="61">
        <f>'[1]A Level UK cum'!C99</f>
        <v>9089</v>
      </c>
      <c r="D99" s="62">
        <f>'[1]A Level UK cum'!D99</f>
        <v>2</v>
      </c>
      <c r="E99" s="63">
        <f>'[1]A Level UK cum'!E99</f>
        <v>7.5</v>
      </c>
      <c r="F99" s="63">
        <f>'[1]A Level UK cum'!F99-'[1]A Level UK cum'!E99</f>
        <v>31.6</v>
      </c>
      <c r="G99" s="63">
        <f>'[1]A Level UK cum'!G99-'[1]A Level UK cum'!F99</f>
        <v>29.9</v>
      </c>
      <c r="H99" s="63">
        <f>'[1]A Level UK cum'!H99-'[1]A Level UK cum'!G99</f>
        <v>18</v>
      </c>
      <c r="I99" s="63">
        <f>'[1]A Level UK cum'!I99-'[1]A Level UK cum'!H99</f>
        <v>9</v>
      </c>
      <c r="J99" s="63">
        <f>'[1]A Level UK cum'!J99-'[1]A Level UK cum'!I99</f>
        <v>3</v>
      </c>
      <c r="K99" s="62">
        <f>'[1]A Level UK cum'!K99-'[1]A Level UK cum'!J99</f>
        <v>1</v>
      </c>
      <c r="L99" s="63"/>
    </row>
    <row r="100" spans="1:12" ht="12.75">
      <c r="A100" s="54"/>
      <c r="B100" s="60" t="s">
        <v>34</v>
      </c>
      <c r="C100" s="64">
        <f>'[1]A Level UK cum'!C100</f>
        <v>12511</v>
      </c>
      <c r="D100" s="56">
        <f>'[1]A Level UK cum'!D100</f>
        <v>1.5</v>
      </c>
      <c r="E100" s="57">
        <f>'[1]A Level UK cum'!E100</f>
        <v>6.8</v>
      </c>
      <c r="F100" s="57">
        <f>'[1]A Level UK cum'!F100-'[1]A Level UK cum'!E100</f>
        <v>32.6</v>
      </c>
      <c r="G100" s="57">
        <f>'[1]A Level UK cum'!G100-'[1]A Level UK cum'!F100</f>
        <v>29.4</v>
      </c>
      <c r="H100" s="57">
        <f>'[1]A Level UK cum'!H100-'[1]A Level UK cum'!G100</f>
        <v>18.5</v>
      </c>
      <c r="I100" s="57">
        <f>'[1]A Level UK cum'!I100-'[1]A Level UK cum'!H100</f>
        <v>8.799999999999997</v>
      </c>
      <c r="J100" s="57">
        <f>'[1]A Level UK cum'!J100-'[1]A Level UK cum'!I100</f>
        <v>3.1000000000000085</v>
      </c>
      <c r="K100" s="58">
        <f>'[1]A Level UK cum'!K100-'[1]A Level UK cum'!J100</f>
        <v>0.7999999999999972</v>
      </c>
      <c r="L100" s="59"/>
    </row>
    <row r="101" spans="1:12" ht="12.75">
      <c r="A101" s="54"/>
      <c r="B101" s="60"/>
      <c r="C101" s="61">
        <f>'[1]A Level UK cum'!C101</f>
        <v>13196</v>
      </c>
      <c r="D101" s="62">
        <f>'[1]A Level UK cum'!D101</f>
        <v>1.5</v>
      </c>
      <c r="E101" s="63">
        <f>'[1]A Level UK cum'!E101</f>
        <v>7.7</v>
      </c>
      <c r="F101" s="63">
        <f>'[1]A Level UK cum'!F101-'[1]A Level UK cum'!E101</f>
        <v>32.4</v>
      </c>
      <c r="G101" s="63">
        <f>'[1]A Level UK cum'!G101-'[1]A Level UK cum'!F101</f>
        <v>29.300000000000004</v>
      </c>
      <c r="H101" s="63">
        <f>'[1]A Level UK cum'!H101-'[1]A Level UK cum'!G101</f>
        <v>18</v>
      </c>
      <c r="I101" s="63">
        <f>'[1]A Level UK cum'!I101-'[1]A Level UK cum'!H101</f>
        <v>8.699999999999989</v>
      </c>
      <c r="J101" s="63">
        <f>'[1]A Level UK cum'!J101-'[1]A Level UK cum'!I101</f>
        <v>3</v>
      </c>
      <c r="K101" s="62">
        <f>'[1]A Level UK cum'!K101-'[1]A Level UK cum'!J101</f>
        <v>0.9000000000000057</v>
      </c>
      <c r="L101" s="63"/>
    </row>
    <row r="102" spans="1:12" ht="12.75">
      <c r="A102" s="54"/>
      <c r="B102" s="60"/>
      <c r="C102" s="61"/>
      <c r="D102" s="62"/>
      <c r="E102" s="63"/>
      <c r="F102" s="63"/>
      <c r="G102" s="63"/>
      <c r="H102" s="63"/>
      <c r="I102" s="63"/>
      <c r="J102" s="63"/>
      <c r="K102" s="62"/>
      <c r="L102" s="63"/>
    </row>
    <row r="103" spans="1:12" ht="12.75">
      <c r="A103" s="54" t="s">
        <v>109</v>
      </c>
      <c r="B103" s="60" t="s">
        <v>101</v>
      </c>
      <c r="C103" s="64">
        <f>'[1]A Level UK cum'!C103</f>
        <v>16295</v>
      </c>
      <c r="D103" s="56">
        <f>'[1]A Level UK cum'!D103</f>
        <v>4.1</v>
      </c>
      <c r="E103" s="57">
        <f>'[1]A Level UK cum'!E103</f>
        <v>3.4</v>
      </c>
      <c r="F103" s="57">
        <f>'[1]A Level UK cum'!F103-'[1]A Level UK cum'!E103</f>
        <v>7.199999999999999</v>
      </c>
      <c r="G103" s="57">
        <f>'[1]A Level UK cum'!G103-'[1]A Level UK cum'!F103</f>
        <v>16</v>
      </c>
      <c r="H103" s="57">
        <f>'[1]A Level UK cum'!H103-'[1]A Level UK cum'!G103</f>
        <v>23.299999999999997</v>
      </c>
      <c r="I103" s="57">
        <f>'[1]A Level UK cum'!I103-'[1]A Level UK cum'!H103</f>
        <v>23.9</v>
      </c>
      <c r="J103" s="57">
        <f>'[1]A Level UK cum'!J103-'[1]A Level UK cum'!I103</f>
        <v>17.10000000000001</v>
      </c>
      <c r="K103" s="58">
        <f>'[1]A Level UK cum'!K103-'[1]A Level UK cum'!J103</f>
        <v>9.099999999999994</v>
      </c>
      <c r="L103" s="59"/>
    </row>
    <row r="104" spans="1:12" ht="12.75">
      <c r="A104" s="54"/>
      <c r="B104" s="60"/>
      <c r="C104" s="61">
        <f>'[1]A Level UK cum'!C104</f>
        <v>19341</v>
      </c>
      <c r="D104" s="62">
        <f>'[1]A Level UK cum'!D104</f>
        <v>4.8</v>
      </c>
      <c r="E104" s="63">
        <f>'[1]A Level UK cum'!E104</f>
        <v>3.5</v>
      </c>
      <c r="F104" s="63">
        <f>'[1]A Level UK cum'!F104-'[1]A Level UK cum'!E104</f>
        <v>7.9</v>
      </c>
      <c r="G104" s="63">
        <f>'[1]A Level UK cum'!G104-'[1]A Level UK cum'!F104</f>
        <v>17.200000000000003</v>
      </c>
      <c r="H104" s="63">
        <f>'[1]A Level UK cum'!H104-'[1]A Level UK cum'!G104</f>
        <v>23.5</v>
      </c>
      <c r="I104" s="63">
        <f>'[1]A Level UK cum'!I104-'[1]A Level UK cum'!H104</f>
        <v>23.1</v>
      </c>
      <c r="J104" s="63">
        <f>'[1]A Level UK cum'!J104-'[1]A Level UK cum'!I104</f>
        <v>16.299999999999997</v>
      </c>
      <c r="K104" s="62">
        <f>'[1]A Level UK cum'!K104-'[1]A Level UK cum'!J104</f>
        <v>8.5</v>
      </c>
      <c r="L104" s="63"/>
    </row>
    <row r="105" spans="1:12" ht="12.75">
      <c r="A105" s="54"/>
      <c r="B105" s="60" t="s">
        <v>102</v>
      </c>
      <c r="C105" s="64">
        <f>'[1]A Level UK cum'!C105</f>
        <v>19263</v>
      </c>
      <c r="D105" s="56">
        <f>'[1]A Level UK cum'!D105</f>
        <v>4.1</v>
      </c>
      <c r="E105" s="57">
        <f>'[1]A Level UK cum'!E105</f>
        <v>4.9</v>
      </c>
      <c r="F105" s="57">
        <f>'[1]A Level UK cum'!F105-'[1]A Level UK cum'!E105</f>
        <v>9</v>
      </c>
      <c r="G105" s="57">
        <f>'[1]A Level UK cum'!G105-'[1]A Level UK cum'!F105</f>
        <v>18.9</v>
      </c>
      <c r="H105" s="57">
        <f>'[1]A Level UK cum'!H105-'[1]A Level UK cum'!G105</f>
        <v>24.400000000000006</v>
      </c>
      <c r="I105" s="57">
        <f>'[1]A Level UK cum'!I105-'[1]A Level UK cum'!H105</f>
        <v>22.5</v>
      </c>
      <c r="J105" s="57">
        <f>'[1]A Level UK cum'!J105-'[1]A Level UK cum'!I105</f>
        <v>14.299999999999997</v>
      </c>
      <c r="K105" s="58">
        <f>'[1]A Level UK cum'!K105-'[1]A Level UK cum'!J105</f>
        <v>6</v>
      </c>
      <c r="L105" s="76"/>
    </row>
    <row r="106" spans="1:12" ht="12.75">
      <c r="A106" s="54"/>
      <c r="B106" s="60"/>
      <c r="C106" s="61">
        <f>'[1]A Level UK cum'!C106</f>
        <v>21643</v>
      </c>
      <c r="D106" s="62">
        <f>'[1]A Level UK cum'!D106</f>
        <v>4.6</v>
      </c>
      <c r="E106" s="63">
        <f>'[1]A Level UK cum'!E106</f>
        <v>4.4</v>
      </c>
      <c r="F106" s="63">
        <f>'[1]A Level UK cum'!F106-'[1]A Level UK cum'!E106</f>
        <v>9.7</v>
      </c>
      <c r="G106" s="63">
        <f>'[1]A Level UK cum'!G106-'[1]A Level UK cum'!F106</f>
        <v>19.9</v>
      </c>
      <c r="H106" s="63">
        <f>'[1]A Level UK cum'!H106-'[1]A Level UK cum'!G106</f>
        <v>24.9</v>
      </c>
      <c r="I106" s="63">
        <f>'[1]A Level UK cum'!I106-'[1]A Level UK cum'!H106</f>
        <v>22.000000000000007</v>
      </c>
      <c r="J106" s="63">
        <f>'[1]A Level UK cum'!J106-'[1]A Level UK cum'!I106</f>
        <v>13.299999999999997</v>
      </c>
      <c r="K106" s="62">
        <f>'[1]A Level UK cum'!K106-'[1]A Level UK cum'!J106</f>
        <v>5.799999999999997</v>
      </c>
      <c r="L106" s="63"/>
    </row>
    <row r="107" spans="1:12" ht="12.75">
      <c r="A107" s="54"/>
      <c r="B107" s="60" t="s">
        <v>34</v>
      </c>
      <c r="C107" s="64">
        <f>'[1]A Level UK cum'!C107</f>
        <v>35558</v>
      </c>
      <c r="D107" s="56">
        <f>'[1]A Level UK cum'!D107</f>
        <v>4.1</v>
      </c>
      <c r="E107" s="57">
        <f>'[1]A Level UK cum'!E107</f>
        <v>4.2</v>
      </c>
      <c r="F107" s="57">
        <f>'[1]A Level UK cum'!F107-'[1]A Level UK cum'!E107</f>
        <v>8.2</v>
      </c>
      <c r="G107" s="57">
        <f>'[1]A Level UK cum'!G107-'[1]A Level UK cum'!F107</f>
        <v>17.6</v>
      </c>
      <c r="H107" s="57">
        <f>'[1]A Level UK cum'!H107-'[1]A Level UK cum'!G107</f>
        <v>23.9</v>
      </c>
      <c r="I107" s="57">
        <f>'[1]A Level UK cum'!I107-'[1]A Level UK cum'!H107</f>
        <v>23.1</v>
      </c>
      <c r="J107" s="57">
        <f>'[1]A Level UK cum'!J107-'[1]A Level UK cum'!I107</f>
        <v>15.599999999999994</v>
      </c>
      <c r="K107" s="58">
        <f>'[1]A Level UK cum'!K107-'[1]A Level UK cum'!J107</f>
        <v>7.400000000000006</v>
      </c>
      <c r="L107" s="59"/>
    </row>
    <row r="108" spans="1:12" ht="12.75">
      <c r="A108" s="54"/>
      <c r="B108" s="60"/>
      <c r="C108" s="61">
        <f>'[1]A Level UK cum'!C108</f>
        <v>40984</v>
      </c>
      <c r="D108" s="62">
        <f>'[1]A Level UK cum'!D108</f>
        <v>4.7</v>
      </c>
      <c r="E108" s="63">
        <f>'[1]A Level UK cum'!E108</f>
        <v>4</v>
      </c>
      <c r="F108" s="63">
        <f>'[1]A Level UK cum'!F108-'[1]A Level UK cum'!E108</f>
        <v>8.8</v>
      </c>
      <c r="G108" s="63">
        <f>'[1]A Level UK cum'!G108-'[1]A Level UK cum'!F108</f>
        <v>18.599999999999998</v>
      </c>
      <c r="H108" s="63">
        <f>'[1]A Level UK cum'!H108-'[1]A Level UK cum'!G108</f>
        <v>24.300000000000004</v>
      </c>
      <c r="I108" s="63">
        <f>'[1]A Level UK cum'!I108-'[1]A Level UK cum'!H108</f>
        <v>22.5</v>
      </c>
      <c r="J108" s="63">
        <f>'[1]A Level UK cum'!J108-'[1]A Level UK cum'!I108</f>
        <v>14.700000000000003</v>
      </c>
      <c r="K108" s="62">
        <f>'[1]A Level UK cum'!K108-'[1]A Level UK cum'!J108</f>
        <v>7.099999999999994</v>
      </c>
      <c r="L108" s="63"/>
    </row>
    <row r="109" spans="1:12" ht="12.75">
      <c r="A109" s="54"/>
      <c r="B109" s="60"/>
      <c r="C109" s="61"/>
      <c r="D109" s="62"/>
      <c r="E109" s="63"/>
      <c r="F109" s="63"/>
      <c r="G109" s="63"/>
      <c r="H109" s="63"/>
      <c r="I109" s="63"/>
      <c r="J109" s="63"/>
      <c r="K109" s="62"/>
      <c r="L109" s="63"/>
    </row>
    <row r="110" spans="1:12" ht="12.75">
      <c r="A110" s="54" t="s">
        <v>110</v>
      </c>
      <c r="B110" s="60" t="s">
        <v>101</v>
      </c>
      <c r="C110" s="64">
        <f>'[1]A Level UK cum'!C110</f>
        <v>16784</v>
      </c>
      <c r="D110" s="56">
        <f>'[1]A Level UK cum'!D110</f>
        <v>4.2</v>
      </c>
      <c r="E110" s="57">
        <f>'[1]A Level UK cum'!E110</f>
        <v>4.7</v>
      </c>
      <c r="F110" s="57">
        <f>'[1]A Level UK cum'!F110-'[1]A Level UK cum'!E110</f>
        <v>19.400000000000002</v>
      </c>
      <c r="G110" s="57">
        <f>'[1]A Level UK cum'!G110-'[1]A Level UK cum'!F110</f>
        <v>28.1</v>
      </c>
      <c r="H110" s="57">
        <f>'[1]A Level UK cum'!H110-'[1]A Level UK cum'!G110</f>
        <v>27.200000000000003</v>
      </c>
      <c r="I110" s="57">
        <f>'[1]A Level UK cum'!I110-'[1]A Level UK cum'!H110</f>
        <v>14.899999999999991</v>
      </c>
      <c r="J110" s="57">
        <f>'[1]A Level UK cum'!J110-'[1]A Level UK cum'!I110</f>
        <v>4.6000000000000085</v>
      </c>
      <c r="K110" s="58">
        <f>'[1]A Level UK cum'!K110-'[1]A Level UK cum'!J110</f>
        <v>1.0999999999999943</v>
      </c>
      <c r="L110" s="59"/>
    </row>
    <row r="111" spans="1:12" ht="12.75">
      <c r="A111" s="54"/>
      <c r="B111" s="60"/>
      <c r="C111" s="61">
        <f>'[1]A Level UK cum'!C111</f>
        <v>16739</v>
      </c>
      <c r="D111" s="62">
        <f>'[1]A Level UK cum'!D111</f>
        <v>4.2</v>
      </c>
      <c r="E111" s="63">
        <f>'[1]A Level UK cum'!E111</f>
        <v>5.5</v>
      </c>
      <c r="F111" s="63">
        <f>'[1]A Level UK cum'!F111-'[1]A Level UK cum'!E111</f>
        <v>19.8</v>
      </c>
      <c r="G111" s="63">
        <f>'[1]A Level UK cum'!G111-'[1]A Level UK cum'!F111</f>
        <v>27.900000000000002</v>
      </c>
      <c r="H111" s="63">
        <f>'[1]A Level UK cum'!H111-'[1]A Level UK cum'!G111</f>
        <v>25.299999999999997</v>
      </c>
      <c r="I111" s="63">
        <f>'[1]A Level UK cum'!I111-'[1]A Level UK cum'!H111</f>
        <v>15.299999999999997</v>
      </c>
      <c r="J111" s="63">
        <f>'[1]A Level UK cum'!J111-'[1]A Level UK cum'!I111</f>
        <v>5</v>
      </c>
      <c r="K111" s="62">
        <f>'[1]A Level UK cum'!K111-'[1]A Level UK cum'!J111</f>
        <v>1.2000000000000028</v>
      </c>
      <c r="L111" s="63"/>
    </row>
    <row r="112" spans="1:12" ht="12.75">
      <c r="A112" s="54"/>
      <c r="B112" s="60" t="s">
        <v>102</v>
      </c>
      <c r="C112" s="64">
        <f>'[1]A Level UK cum'!C112</f>
        <v>15221</v>
      </c>
      <c r="D112" s="56">
        <f>'[1]A Level UK cum'!D112</f>
        <v>3.3</v>
      </c>
      <c r="E112" s="57">
        <f>'[1]A Level UK cum'!E112</f>
        <v>8.1</v>
      </c>
      <c r="F112" s="57">
        <f>'[1]A Level UK cum'!F112-'[1]A Level UK cum'!E112</f>
        <v>26.6</v>
      </c>
      <c r="G112" s="57">
        <f>'[1]A Level UK cum'!G112-'[1]A Level UK cum'!F112</f>
        <v>30</v>
      </c>
      <c r="H112" s="57">
        <f>'[1]A Level UK cum'!H112-'[1]A Level UK cum'!G112</f>
        <v>21.599999999999994</v>
      </c>
      <c r="I112" s="57">
        <f>'[1]A Level UK cum'!I112-'[1]A Level UK cum'!H112</f>
        <v>10.200000000000003</v>
      </c>
      <c r="J112" s="57">
        <f>'[1]A Level UK cum'!J112-'[1]A Level UK cum'!I112</f>
        <v>3</v>
      </c>
      <c r="K112" s="58">
        <f>'[1]A Level UK cum'!K112-'[1]A Level UK cum'!J112</f>
        <v>0.5</v>
      </c>
      <c r="L112" s="59"/>
    </row>
    <row r="113" spans="1:12" ht="12.75">
      <c r="A113" s="54"/>
      <c r="B113" s="60"/>
      <c r="C113" s="61">
        <f>'[1]A Level UK cum'!C113</f>
        <v>14487</v>
      </c>
      <c r="D113" s="62">
        <f>'[1]A Level UK cum'!D113</f>
        <v>3.1</v>
      </c>
      <c r="E113" s="63">
        <f>'[1]A Level UK cum'!E113</f>
        <v>9</v>
      </c>
      <c r="F113" s="63">
        <f>'[1]A Level UK cum'!F113-'[1]A Level UK cum'!E113</f>
        <v>26.5</v>
      </c>
      <c r="G113" s="63">
        <f>'[1]A Level UK cum'!G113-'[1]A Level UK cum'!F113</f>
        <v>28.1</v>
      </c>
      <c r="H113" s="63">
        <f>'[1]A Level UK cum'!H113-'[1]A Level UK cum'!G113</f>
        <v>21.699999999999996</v>
      </c>
      <c r="I113" s="63">
        <f>'[1]A Level UK cum'!I113-'[1]A Level UK cum'!H113</f>
        <v>10.900000000000006</v>
      </c>
      <c r="J113" s="63">
        <f>'[1]A Level UK cum'!J113-'[1]A Level UK cum'!I113</f>
        <v>3.200000000000003</v>
      </c>
      <c r="K113" s="62">
        <f>'[1]A Level UK cum'!K113-'[1]A Level UK cum'!J113</f>
        <v>0.5999999999999943</v>
      </c>
      <c r="L113" s="63"/>
    </row>
    <row r="114" spans="1:12" ht="12.75">
      <c r="A114" s="54"/>
      <c r="B114" s="60" t="s">
        <v>34</v>
      </c>
      <c r="C114" s="64">
        <f>'[1]A Level UK cum'!C114</f>
        <v>32005</v>
      </c>
      <c r="D114" s="56">
        <f>'[1]A Level UK cum'!D114</f>
        <v>3.7</v>
      </c>
      <c r="E114" s="57">
        <f>'[1]A Level UK cum'!E114</f>
        <v>6.3</v>
      </c>
      <c r="F114" s="57">
        <f>'[1]A Level UK cum'!F114-'[1]A Level UK cum'!E114</f>
        <v>22.8</v>
      </c>
      <c r="G114" s="57">
        <f>'[1]A Level UK cum'!G114-'[1]A Level UK cum'!F114</f>
        <v>29</v>
      </c>
      <c r="H114" s="57">
        <f>'[1]A Level UK cum'!H114-'[1]A Level UK cum'!G114</f>
        <v>24.6</v>
      </c>
      <c r="I114" s="57">
        <f>'[1]A Level UK cum'!I114-'[1]A Level UK cum'!H114</f>
        <v>12.599999999999994</v>
      </c>
      <c r="J114" s="57">
        <f>'[1]A Level UK cum'!J114-'[1]A Level UK cum'!I114</f>
        <v>3.9000000000000057</v>
      </c>
      <c r="K114" s="58">
        <f>'[1]A Level UK cum'!K114-'[1]A Level UK cum'!J114</f>
        <v>0.7999999999999972</v>
      </c>
      <c r="L114" s="59"/>
    </row>
    <row r="115" spans="1:12" ht="12.75">
      <c r="A115" s="54"/>
      <c r="B115" s="60"/>
      <c r="C115" s="61">
        <f>'[1]A Level UK cum'!C115</f>
        <v>31226</v>
      </c>
      <c r="D115" s="62">
        <f>'[1]A Level UK cum'!D115</f>
        <v>3.6</v>
      </c>
      <c r="E115" s="63">
        <f>'[1]A Level UK cum'!E115</f>
        <v>7.1</v>
      </c>
      <c r="F115" s="63">
        <f>'[1]A Level UK cum'!F115-'[1]A Level UK cum'!E115</f>
        <v>23</v>
      </c>
      <c r="G115" s="63">
        <f>'[1]A Level UK cum'!G115-'[1]A Level UK cum'!F115</f>
        <v>27.9</v>
      </c>
      <c r="H115" s="63">
        <f>'[1]A Level UK cum'!H115-'[1]A Level UK cum'!G115</f>
        <v>23.599999999999994</v>
      </c>
      <c r="I115" s="63">
        <f>'[1]A Level UK cum'!I115-'[1]A Level UK cum'!H115</f>
        <v>13.300000000000011</v>
      </c>
      <c r="J115" s="63">
        <f>'[1]A Level UK cum'!J115-'[1]A Level UK cum'!I115</f>
        <v>4.099999999999994</v>
      </c>
      <c r="K115" s="62">
        <f>'[1]A Level UK cum'!K115-'[1]A Level UK cum'!J115</f>
        <v>1</v>
      </c>
      <c r="L115" s="63"/>
    </row>
    <row r="116" spans="1:12" ht="12.75">
      <c r="A116" s="54"/>
      <c r="B116" s="60"/>
      <c r="C116" s="61"/>
      <c r="D116" s="62"/>
      <c r="E116" s="63"/>
      <c r="F116" s="63"/>
      <c r="G116" s="63"/>
      <c r="H116" s="63"/>
      <c r="I116" s="63"/>
      <c r="J116" s="63"/>
      <c r="K116" s="62"/>
      <c r="L116" s="63"/>
    </row>
    <row r="117" spans="1:12" ht="12.75">
      <c r="A117" s="54" t="s">
        <v>111</v>
      </c>
      <c r="B117" s="60" t="s">
        <v>101</v>
      </c>
      <c r="C117" s="64">
        <f>'[1]A Level UK cum'!C117</f>
        <v>1959</v>
      </c>
      <c r="D117" s="56">
        <f>'[1]A Level UK cum'!D117</f>
        <v>0.5</v>
      </c>
      <c r="E117" s="57">
        <f>'[1]A Level UK cum'!E117</f>
        <v>8.1</v>
      </c>
      <c r="F117" s="57">
        <f>'[1]A Level UK cum'!F117-'[1]A Level UK cum'!E117</f>
        <v>33.8</v>
      </c>
      <c r="G117" s="57">
        <f>'[1]A Level UK cum'!G117-'[1]A Level UK cum'!F117</f>
        <v>26.9</v>
      </c>
      <c r="H117" s="57">
        <f>'[1]A Level UK cum'!H117-'[1]A Level UK cum'!G117</f>
        <v>18.700000000000003</v>
      </c>
      <c r="I117" s="57">
        <f>'[1]A Level UK cum'!I117-'[1]A Level UK cum'!H117</f>
        <v>9.299999999999997</v>
      </c>
      <c r="J117" s="57">
        <f>'[1]A Level UK cum'!J117-'[1]A Level UK cum'!I117</f>
        <v>2.6000000000000085</v>
      </c>
      <c r="K117" s="58">
        <f>'[1]A Level UK cum'!K117-'[1]A Level UK cum'!J117</f>
        <v>0.5999999999999943</v>
      </c>
      <c r="L117" s="59"/>
    </row>
    <row r="118" spans="1:12" ht="12.75">
      <c r="A118" s="54"/>
      <c r="B118" s="60"/>
      <c r="C118" s="61">
        <f>'[1]A Level UK cum'!C118</f>
        <v>2145</v>
      </c>
      <c r="D118" s="62">
        <f>'[1]A Level UK cum'!D118</f>
        <v>0.5</v>
      </c>
      <c r="E118" s="63">
        <f>'[1]A Level UK cum'!E118</f>
        <v>9.7</v>
      </c>
      <c r="F118" s="63">
        <f>'[1]A Level UK cum'!F118-'[1]A Level UK cum'!E118</f>
        <v>33.8</v>
      </c>
      <c r="G118" s="63">
        <f>'[1]A Level UK cum'!G118-'[1]A Level UK cum'!F118</f>
        <v>25.5</v>
      </c>
      <c r="H118" s="63">
        <f>'[1]A Level UK cum'!H118-'[1]A Level UK cum'!G118</f>
        <v>18.099999999999994</v>
      </c>
      <c r="I118" s="63">
        <f>'[1]A Level UK cum'!I118-'[1]A Level UK cum'!H118</f>
        <v>8.600000000000009</v>
      </c>
      <c r="J118" s="63">
        <f>'[1]A Level UK cum'!J118-'[1]A Level UK cum'!I118</f>
        <v>3.5</v>
      </c>
      <c r="K118" s="62">
        <f>'[1]A Level UK cum'!K118-'[1]A Level UK cum'!J118</f>
        <v>0.7999999999999972</v>
      </c>
      <c r="L118" s="63"/>
    </row>
    <row r="119" spans="1:12" ht="12.75">
      <c r="A119" s="54"/>
      <c r="B119" s="60" t="s">
        <v>102</v>
      </c>
      <c r="C119" s="64">
        <f>'[1]A Level UK cum'!C119</f>
        <v>2814</v>
      </c>
      <c r="D119" s="56">
        <f>'[1]A Level UK cum'!D119</f>
        <v>0.6</v>
      </c>
      <c r="E119" s="57">
        <f>'[1]A Level UK cum'!E119</f>
        <v>7.7</v>
      </c>
      <c r="F119" s="57">
        <f>'[1]A Level UK cum'!F119-'[1]A Level UK cum'!E119</f>
        <v>33.5</v>
      </c>
      <c r="G119" s="57">
        <f>'[1]A Level UK cum'!G119-'[1]A Level UK cum'!F119</f>
        <v>25.799999999999997</v>
      </c>
      <c r="H119" s="57">
        <f>'[1]A Level UK cum'!H119-'[1]A Level UK cum'!G119</f>
        <v>17.799999999999997</v>
      </c>
      <c r="I119" s="57">
        <f>'[1]A Level UK cum'!I119-'[1]A Level UK cum'!H119</f>
        <v>10.5</v>
      </c>
      <c r="J119" s="57">
        <f>'[1]A Level UK cum'!J119-'[1]A Level UK cum'!I119</f>
        <v>3.799999999999997</v>
      </c>
      <c r="K119" s="58">
        <f>'[1]A Level UK cum'!K119-'[1]A Level UK cum'!J119</f>
        <v>0.9000000000000057</v>
      </c>
      <c r="L119" s="59"/>
    </row>
    <row r="120" spans="1:12" ht="12.75">
      <c r="A120" s="54"/>
      <c r="B120" s="60"/>
      <c r="C120" s="61">
        <f>'[1]A Level UK cum'!C120</f>
        <v>3021</v>
      </c>
      <c r="D120" s="62">
        <f>'[1]A Level UK cum'!D120</f>
        <v>0.6</v>
      </c>
      <c r="E120" s="63">
        <f>'[1]A Level UK cum'!E120</f>
        <v>8.7</v>
      </c>
      <c r="F120" s="63">
        <f>'[1]A Level UK cum'!F120-'[1]A Level UK cum'!E120</f>
        <v>32.2</v>
      </c>
      <c r="G120" s="63">
        <f>'[1]A Level UK cum'!G120-'[1]A Level UK cum'!F120</f>
        <v>27.300000000000004</v>
      </c>
      <c r="H120" s="63">
        <f>'[1]A Level UK cum'!H120-'[1]A Level UK cum'!G120</f>
        <v>19.099999999999994</v>
      </c>
      <c r="I120" s="63">
        <f>'[1]A Level UK cum'!I120-'[1]A Level UK cum'!H120</f>
        <v>9</v>
      </c>
      <c r="J120" s="63">
        <f>'[1]A Level UK cum'!J120-'[1]A Level UK cum'!I120</f>
        <v>3.1000000000000085</v>
      </c>
      <c r="K120" s="62">
        <f>'[1]A Level UK cum'!K120-'[1]A Level UK cum'!J120</f>
        <v>0.5999999999999943</v>
      </c>
      <c r="L120" s="63"/>
    </row>
    <row r="121" spans="1:12" ht="12.75">
      <c r="A121" s="54"/>
      <c r="B121" s="60" t="s">
        <v>34</v>
      </c>
      <c r="C121" s="64">
        <f>'[1]A Level UK cum'!C121</f>
        <v>4773</v>
      </c>
      <c r="D121" s="56">
        <f>'[1]A Level UK cum'!D121</f>
        <v>0.6</v>
      </c>
      <c r="E121" s="57">
        <f>'[1]A Level UK cum'!E121</f>
        <v>7.9</v>
      </c>
      <c r="F121" s="57">
        <f>'[1]A Level UK cum'!F121-'[1]A Level UK cum'!E121</f>
        <v>33.5</v>
      </c>
      <c r="G121" s="57">
        <f>'[1]A Level UK cum'!G121-'[1]A Level UK cum'!F121</f>
        <v>26.300000000000004</v>
      </c>
      <c r="H121" s="57">
        <f>'[1]A Level UK cum'!H121-'[1]A Level UK cum'!G121</f>
        <v>18.200000000000003</v>
      </c>
      <c r="I121" s="57">
        <f>'[1]A Level UK cum'!I121-'[1]A Level UK cum'!H121</f>
        <v>10</v>
      </c>
      <c r="J121" s="57">
        <f>'[1]A Level UK cum'!J121-'[1]A Level UK cum'!I121</f>
        <v>3.299999999999997</v>
      </c>
      <c r="K121" s="58">
        <f>'[1]A Level UK cum'!K121-'[1]A Level UK cum'!J121</f>
        <v>0.7999999999999972</v>
      </c>
      <c r="L121" s="59"/>
    </row>
    <row r="122" spans="1:12" ht="12.75">
      <c r="A122" s="54"/>
      <c r="B122" s="60"/>
      <c r="C122" s="61">
        <f>'[1]A Level UK cum'!C122</f>
        <v>5166</v>
      </c>
      <c r="D122" s="62">
        <f>'[1]A Level UK cum'!D122</f>
        <v>0.6</v>
      </c>
      <c r="E122" s="63">
        <f>'[1]A Level UK cum'!E122</f>
        <v>9.1</v>
      </c>
      <c r="F122" s="63">
        <f>'[1]A Level UK cum'!F122-'[1]A Level UK cum'!E122</f>
        <v>32.9</v>
      </c>
      <c r="G122" s="63">
        <f>'[1]A Level UK cum'!G122-'[1]A Level UK cum'!F122</f>
        <v>26.5</v>
      </c>
      <c r="H122" s="63">
        <f>'[1]A Level UK cum'!H122-'[1]A Level UK cum'!G122</f>
        <v>18.700000000000003</v>
      </c>
      <c r="I122" s="63">
        <f>'[1]A Level UK cum'!I122-'[1]A Level UK cum'!H122</f>
        <v>8.899999999999991</v>
      </c>
      <c r="J122" s="63">
        <f>'[1]A Level UK cum'!J122-'[1]A Level UK cum'!I122</f>
        <v>3.200000000000003</v>
      </c>
      <c r="K122" s="62">
        <f>'[1]A Level UK cum'!K122-'[1]A Level UK cum'!J122</f>
        <v>0.7000000000000028</v>
      </c>
      <c r="L122" s="63"/>
    </row>
    <row r="123" spans="1:12" ht="12.75">
      <c r="A123" s="54"/>
      <c r="B123" s="60"/>
      <c r="C123" s="61"/>
      <c r="D123" s="62"/>
      <c r="E123" s="63"/>
      <c r="F123" s="63"/>
      <c r="G123" s="63"/>
      <c r="H123" s="63"/>
      <c r="I123" s="63"/>
      <c r="J123" s="63"/>
      <c r="K123" s="62"/>
      <c r="L123" s="63"/>
    </row>
    <row r="124" spans="1:12" ht="12.75">
      <c r="A124" s="54" t="s">
        <v>112</v>
      </c>
      <c r="B124" s="60" t="s">
        <v>101</v>
      </c>
      <c r="C124" s="64">
        <f>'[1]A Level UK cum'!C124</f>
        <v>25161</v>
      </c>
      <c r="D124" s="56">
        <f>'[1]A Level UK cum'!D124</f>
        <v>6.4</v>
      </c>
      <c r="E124" s="57">
        <f>'[1]A Level UK cum'!E124</f>
        <v>6.2</v>
      </c>
      <c r="F124" s="57">
        <f>'[1]A Level UK cum'!F124-'[1]A Level UK cum'!E124</f>
        <v>18.3</v>
      </c>
      <c r="G124" s="57">
        <f>'[1]A Level UK cum'!G124-'[1]A Level UK cum'!F124</f>
        <v>28.799999999999997</v>
      </c>
      <c r="H124" s="57">
        <f>'[1]A Level UK cum'!H124-'[1]A Level UK cum'!G124</f>
        <v>27.10000000000001</v>
      </c>
      <c r="I124" s="57">
        <f>'[1]A Level UK cum'!I124-'[1]A Level UK cum'!H124</f>
        <v>14.299999999999997</v>
      </c>
      <c r="J124" s="57">
        <f>'[1]A Level UK cum'!J124-'[1]A Level UK cum'!I124</f>
        <v>4.5</v>
      </c>
      <c r="K124" s="58">
        <f>'[1]A Level UK cum'!K124-'[1]A Level UK cum'!J124</f>
        <v>0.7999999999999972</v>
      </c>
      <c r="L124" s="59"/>
    </row>
    <row r="125" spans="1:12" ht="12.75">
      <c r="A125" s="54"/>
      <c r="B125" s="60"/>
      <c r="C125" s="61">
        <f>'[1]A Level UK cum'!C125</f>
        <v>24955</v>
      </c>
      <c r="D125" s="62">
        <f>'[1]A Level UK cum'!D125</f>
        <v>6.2</v>
      </c>
      <c r="E125" s="63">
        <f>'[1]A Level UK cum'!E125</f>
        <v>6.6</v>
      </c>
      <c r="F125" s="63">
        <f>'[1]A Level UK cum'!F125-'[1]A Level UK cum'!E125</f>
        <v>18.9</v>
      </c>
      <c r="G125" s="63">
        <f>'[1]A Level UK cum'!G125-'[1]A Level UK cum'!F125</f>
        <v>28.5</v>
      </c>
      <c r="H125" s="63">
        <f>'[1]A Level UK cum'!H125-'[1]A Level UK cum'!G125</f>
        <v>25.700000000000003</v>
      </c>
      <c r="I125" s="63">
        <f>'[1]A Level UK cum'!I125-'[1]A Level UK cum'!H125</f>
        <v>14.599999999999994</v>
      </c>
      <c r="J125" s="63">
        <f>'[1]A Level UK cum'!J125-'[1]A Level UK cum'!I125</f>
        <v>4.700000000000003</v>
      </c>
      <c r="K125" s="62">
        <f>'[1]A Level UK cum'!K125-'[1]A Level UK cum'!J125</f>
        <v>1</v>
      </c>
      <c r="L125" s="63"/>
    </row>
    <row r="126" spans="1:12" ht="12.75">
      <c r="A126" s="54"/>
      <c r="B126" s="60" t="s">
        <v>102</v>
      </c>
      <c r="C126" s="64">
        <f>'[1]A Level UK cum'!C126</f>
        <v>26491</v>
      </c>
      <c r="D126" s="56">
        <f>'[1]A Level UK cum'!D126</f>
        <v>5.7</v>
      </c>
      <c r="E126" s="57">
        <f>'[1]A Level UK cum'!E126</f>
        <v>7.7</v>
      </c>
      <c r="F126" s="57">
        <f>'[1]A Level UK cum'!F126-'[1]A Level UK cum'!E126</f>
        <v>20.7</v>
      </c>
      <c r="G126" s="57">
        <f>'[1]A Level UK cum'!G126-'[1]A Level UK cum'!F126</f>
        <v>30.800000000000004</v>
      </c>
      <c r="H126" s="57">
        <f>'[1]A Level UK cum'!H126-'[1]A Level UK cum'!G126</f>
        <v>24.200000000000003</v>
      </c>
      <c r="I126" s="57">
        <f>'[1]A Level UK cum'!I126-'[1]A Level UK cum'!H126</f>
        <v>12.199999999999989</v>
      </c>
      <c r="J126" s="57">
        <f>'[1]A Level UK cum'!J126-'[1]A Level UK cum'!I126</f>
        <v>3.700000000000003</v>
      </c>
      <c r="K126" s="58">
        <f>'[1]A Level UK cum'!K126-'[1]A Level UK cum'!J126</f>
        <v>0.7000000000000028</v>
      </c>
      <c r="L126" s="59"/>
    </row>
    <row r="127" spans="1:12" ht="12.75">
      <c r="A127" s="54"/>
      <c r="B127" s="60"/>
      <c r="C127" s="61">
        <f>'[1]A Level UK cum'!C127</f>
        <v>25942</v>
      </c>
      <c r="D127" s="62">
        <f>'[1]A Level UK cum'!D127</f>
        <v>5.6</v>
      </c>
      <c r="E127" s="63">
        <f>'[1]A Level UK cum'!E127</f>
        <v>7.8</v>
      </c>
      <c r="F127" s="63">
        <f>'[1]A Level UK cum'!F127-'[1]A Level UK cum'!E127</f>
        <v>21.3</v>
      </c>
      <c r="G127" s="63">
        <f>'[1]A Level UK cum'!G127-'[1]A Level UK cum'!F127</f>
        <v>29.4</v>
      </c>
      <c r="H127" s="63">
        <f>'[1]A Level UK cum'!H127-'[1]A Level UK cum'!G127</f>
        <v>24.700000000000003</v>
      </c>
      <c r="I127" s="63">
        <f>'[1]A Level UK cum'!I127-'[1]A Level UK cum'!H127</f>
        <v>12.299999999999997</v>
      </c>
      <c r="J127" s="63">
        <f>'[1]A Level UK cum'!J127-'[1]A Level UK cum'!I127</f>
        <v>3.5999999999999943</v>
      </c>
      <c r="K127" s="62">
        <f>'[1]A Level UK cum'!K127-'[1]A Level UK cum'!J127</f>
        <v>0.9000000000000057</v>
      </c>
      <c r="L127" s="63"/>
    </row>
    <row r="128" spans="1:12" ht="12.75">
      <c r="A128" s="54"/>
      <c r="B128" s="60" t="s">
        <v>34</v>
      </c>
      <c r="C128" s="64">
        <f>'[1]A Level UK cum'!C128</f>
        <v>51652</v>
      </c>
      <c r="D128" s="56">
        <f>'[1]A Level UK cum'!D128</f>
        <v>6</v>
      </c>
      <c r="E128" s="57">
        <f>'[1]A Level UK cum'!E128</f>
        <v>6.9</v>
      </c>
      <c r="F128" s="57">
        <f>'[1]A Level UK cum'!F128-'[1]A Level UK cum'!E128</f>
        <v>19.6</v>
      </c>
      <c r="G128" s="57">
        <f>'[1]A Level UK cum'!G128-'[1]A Level UK cum'!F128</f>
        <v>29.799999999999997</v>
      </c>
      <c r="H128" s="57">
        <f>'[1]A Level UK cum'!H128-'[1]A Level UK cum'!G128</f>
        <v>25.700000000000003</v>
      </c>
      <c r="I128" s="57">
        <f>'[1]A Level UK cum'!I128-'[1]A Level UK cum'!H128</f>
        <v>13.200000000000003</v>
      </c>
      <c r="J128" s="57">
        <f>'[1]A Level UK cum'!J128-'[1]A Level UK cum'!I128</f>
        <v>4</v>
      </c>
      <c r="K128" s="58">
        <f>'[1]A Level UK cum'!K128-'[1]A Level UK cum'!J128</f>
        <v>0.7999999999999972</v>
      </c>
      <c r="L128" s="59"/>
    </row>
    <row r="129" spans="1:12" ht="12.75">
      <c r="A129" s="54"/>
      <c r="B129" s="60"/>
      <c r="C129" s="61">
        <f>'[1]A Level UK cum'!C129</f>
        <v>50897</v>
      </c>
      <c r="D129" s="62">
        <f>'[1]A Level UK cum'!D129</f>
        <v>5.9</v>
      </c>
      <c r="E129" s="63">
        <f>'[1]A Level UK cum'!E129</f>
        <v>7.2</v>
      </c>
      <c r="F129" s="63">
        <f>'[1]A Level UK cum'!F129-'[1]A Level UK cum'!E129</f>
        <v>20.2</v>
      </c>
      <c r="G129" s="63">
        <f>'[1]A Level UK cum'!G129-'[1]A Level UK cum'!F129</f>
        <v>28.9</v>
      </c>
      <c r="H129" s="63">
        <f>'[1]A Level UK cum'!H129-'[1]A Level UK cum'!G129</f>
        <v>25.200000000000003</v>
      </c>
      <c r="I129" s="63">
        <f>'[1]A Level UK cum'!I129-'[1]A Level UK cum'!H129</f>
        <v>13.400000000000006</v>
      </c>
      <c r="J129" s="63">
        <f>'[1]A Level UK cum'!J129-'[1]A Level UK cum'!I129</f>
        <v>4.099999999999994</v>
      </c>
      <c r="K129" s="62">
        <f>'[1]A Level UK cum'!K129-'[1]A Level UK cum'!J129</f>
        <v>1</v>
      </c>
      <c r="L129" s="63"/>
    </row>
    <row r="130" spans="1:12" ht="12.75">
      <c r="A130" s="54"/>
      <c r="B130" s="60"/>
      <c r="C130" s="61"/>
      <c r="D130" s="62"/>
      <c r="E130" s="63"/>
      <c r="F130" s="63"/>
      <c r="G130" s="63"/>
      <c r="H130" s="63"/>
      <c r="I130" s="63"/>
      <c r="J130" s="63"/>
      <c r="K130" s="62"/>
      <c r="L130" s="63"/>
    </row>
    <row r="131" spans="1:12" ht="12.75">
      <c r="A131" s="54" t="s">
        <v>113</v>
      </c>
      <c r="B131" s="60" t="s">
        <v>101</v>
      </c>
      <c r="C131" s="64">
        <f>'[1]A Level UK cum'!C131</f>
        <v>6804</v>
      </c>
      <c r="D131" s="56">
        <f>'[1]A Level UK cum'!D131</f>
        <v>1.7</v>
      </c>
      <c r="E131" s="57">
        <f>'[1]A Level UK cum'!E131</f>
        <v>1.8</v>
      </c>
      <c r="F131" s="57">
        <f>'[1]A Level UK cum'!F131-'[1]A Level UK cum'!E131</f>
        <v>8.399999999999999</v>
      </c>
      <c r="G131" s="57">
        <f>'[1]A Level UK cum'!G131-'[1]A Level UK cum'!F131</f>
        <v>20</v>
      </c>
      <c r="H131" s="57">
        <f>'[1]A Level UK cum'!H131-'[1]A Level UK cum'!G131</f>
        <v>28.500000000000004</v>
      </c>
      <c r="I131" s="57">
        <f>'[1]A Level UK cum'!I131-'[1]A Level UK cum'!H131</f>
        <v>24</v>
      </c>
      <c r="J131" s="57">
        <f>'[1]A Level UK cum'!J131-'[1]A Level UK cum'!I131</f>
        <v>13.399999999999991</v>
      </c>
      <c r="K131" s="58">
        <f>'[1]A Level UK cum'!K131-'[1]A Level UK cum'!J131</f>
        <v>3.9000000000000057</v>
      </c>
      <c r="L131" s="59"/>
    </row>
    <row r="132" spans="1:12" ht="12.75">
      <c r="A132" s="54"/>
      <c r="B132" s="60"/>
      <c r="C132" s="61">
        <f>'[1]A Level UK cum'!C132</f>
        <v>7283</v>
      </c>
      <c r="D132" s="62">
        <f>'[1]A Level UK cum'!D132</f>
        <v>1.8</v>
      </c>
      <c r="E132" s="63">
        <f>'[1]A Level UK cum'!E132</f>
        <v>1.8</v>
      </c>
      <c r="F132" s="63">
        <f>'[1]A Level UK cum'!F132-'[1]A Level UK cum'!E132</f>
        <v>7.6000000000000005</v>
      </c>
      <c r="G132" s="63">
        <f>'[1]A Level UK cum'!G132-'[1]A Level UK cum'!F132</f>
        <v>20.6</v>
      </c>
      <c r="H132" s="63">
        <f>'[1]A Level UK cum'!H132-'[1]A Level UK cum'!G132</f>
        <v>26.299999999999997</v>
      </c>
      <c r="I132" s="63">
        <f>'[1]A Level UK cum'!I132-'[1]A Level UK cum'!H132</f>
        <v>25.400000000000006</v>
      </c>
      <c r="J132" s="63">
        <f>'[1]A Level UK cum'!J132-'[1]A Level UK cum'!I132</f>
        <v>13.700000000000003</v>
      </c>
      <c r="K132" s="62">
        <f>'[1]A Level UK cum'!K132-'[1]A Level UK cum'!J132</f>
        <v>4.599999999999994</v>
      </c>
      <c r="L132" s="63"/>
    </row>
    <row r="133" spans="1:12" ht="12.75">
      <c r="A133" s="54"/>
      <c r="B133" s="60" t="s">
        <v>102</v>
      </c>
      <c r="C133" s="64">
        <f>'[1]A Level UK cum'!C133</f>
        <v>4284</v>
      </c>
      <c r="D133" s="56">
        <f>'[1]A Level UK cum'!D133</f>
        <v>0.9</v>
      </c>
      <c r="E133" s="57">
        <f>'[1]A Level UK cum'!E133</f>
        <v>3.4</v>
      </c>
      <c r="F133" s="57">
        <f>'[1]A Level UK cum'!F133-'[1]A Level UK cum'!E133</f>
        <v>13.200000000000001</v>
      </c>
      <c r="G133" s="57">
        <f>'[1]A Level UK cum'!G133-'[1]A Level UK cum'!F133</f>
        <v>25.299999999999997</v>
      </c>
      <c r="H133" s="57">
        <f>'[1]A Level UK cum'!H133-'[1]A Level UK cum'!G133</f>
        <v>27.500000000000007</v>
      </c>
      <c r="I133" s="57">
        <f>'[1]A Level UK cum'!I133-'[1]A Level UK cum'!H133</f>
        <v>19.099999999999994</v>
      </c>
      <c r="J133" s="57">
        <f>'[1]A Level UK cum'!J133-'[1]A Level UK cum'!I133</f>
        <v>8.900000000000006</v>
      </c>
      <c r="K133" s="58">
        <f>'[1]A Level UK cum'!K133-'[1]A Level UK cum'!J133</f>
        <v>2.5999999999999943</v>
      </c>
      <c r="L133" s="59"/>
    </row>
    <row r="134" spans="1:12" ht="12.75">
      <c r="A134" s="54"/>
      <c r="B134" s="60"/>
      <c r="C134" s="61">
        <f>'[1]A Level UK cum'!C134</f>
        <v>4677</v>
      </c>
      <c r="D134" s="62">
        <f>'[1]A Level UK cum'!D134</f>
        <v>1</v>
      </c>
      <c r="E134" s="63">
        <f>'[1]A Level UK cum'!E134</f>
        <v>3.5</v>
      </c>
      <c r="F134" s="63">
        <f>'[1]A Level UK cum'!F134-'[1]A Level UK cum'!E134</f>
        <v>12.899999999999999</v>
      </c>
      <c r="G134" s="63">
        <f>'[1]A Level UK cum'!G134-'[1]A Level UK cum'!F134</f>
        <v>23.6</v>
      </c>
      <c r="H134" s="63">
        <f>'[1]A Level UK cum'!H134-'[1]A Level UK cum'!G134</f>
        <v>27.299999999999997</v>
      </c>
      <c r="I134" s="63">
        <f>'[1]A Level UK cum'!I134-'[1]A Level UK cum'!H134</f>
        <v>20.900000000000006</v>
      </c>
      <c r="J134" s="63">
        <f>'[1]A Level UK cum'!J134-'[1]A Level UK cum'!I134</f>
        <v>9.5</v>
      </c>
      <c r="K134" s="62">
        <f>'[1]A Level UK cum'!K134-'[1]A Level UK cum'!J134</f>
        <v>2.299999999999997</v>
      </c>
      <c r="L134" s="63"/>
    </row>
    <row r="135" spans="1:12" ht="12.75">
      <c r="A135" s="54"/>
      <c r="B135" s="60" t="s">
        <v>34</v>
      </c>
      <c r="C135" s="64">
        <f>'[1]A Level UK cum'!C135</f>
        <v>11088</v>
      </c>
      <c r="D135" s="56">
        <f>'[1]A Level UK cum'!D135</f>
        <v>1.3</v>
      </c>
      <c r="E135" s="57">
        <f>'[1]A Level UK cum'!E135</f>
        <v>2.4</v>
      </c>
      <c r="F135" s="57">
        <f>'[1]A Level UK cum'!F135-'[1]A Level UK cum'!E135</f>
        <v>10.299999999999999</v>
      </c>
      <c r="G135" s="57">
        <f>'[1]A Level UK cum'!G135-'[1]A Level UK cum'!F135</f>
        <v>22.000000000000004</v>
      </c>
      <c r="H135" s="57">
        <f>'[1]A Level UK cum'!H135-'[1]A Level UK cum'!G135</f>
        <v>28.099999999999994</v>
      </c>
      <c r="I135" s="57">
        <f>'[1]A Level UK cum'!I135-'[1]A Level UK cum'!H135</f>
        <v>22.10000000000001</v>
      </c>
      <c r="J135" s="57">
        <f>'[1]A Level UK cum'!J135-'[1]A Level UK cum'!I135</f>
        <v>11.699999999999989</v>
      </c>
      <c r="K135" s="58">
        <f>'[1]A Level UK cum'!K135-'[1]A Level UK cum'!J135</f>
        <v>3.4000000000000057</v>
      </c>
      <c r="L135" s="59"/>
    </row>
    <row r="136" spans="1:12" ht="12.75">
      <c r="A136" s="66"/>
      <c r="B136" s="67"/>
      <c r="C136" s="68">
        <f>'[1]A Level UK cum'!C136</f>
        <v>11960</v>
      </c>
      <c r="D136" s="69">
        <f>'[1]A Level UK cum'!D136</f>
        <v>1.4</v>
      </c>
      <c r="E136" s="70">
        <f>'[1]A Level UK cum'!E136</f>
        <v>2.5</v>
      </c>
      <c r="F136" s="71">
        <f>'[1]A Level UK cum'!F136-'[1]A Level UK cum'!E136</f>
        <v>9.6</v>
      </c>
      <c r="G136" s="71">
        <f>'[1]A Level UK cum'!G136-'[1]A Level UK cum'!F136</f>
        <v>21.799999999999997</v>
      </c>
      <c r="H136" s="71">
        <f>'[1]A Level UK cum'!H136-'[1]A Level UK cum'!G136</f>
        <v>26.700000000000003</v>
      </c>
      <c r="I136" s="71">
        <f>'[1]A Level UK cum'!I136-'[1]A Level UK cum'!H136</f>
        <v>23.6</v>
      </c>
      <c r="J136" s="71">
        <f>'[1]A Level UK cum'!J136-'[1]A Level UK cum'!I136</f>
        <v>12.099999999999994</v>
      </c>
      <c r="K136" s="69">
        <f>'[1]A Level UK cum'!K136-'[1]A Level UK cum'!J136</f>
        <v>3.700000000000003</v>
      </c>
      <c r="L136" s="63"/>
    </row>
    <row r="137" spans="1:12" ht="12.75">
      <c r="A137" s="72"/>
      <c r="B137" s="72"/>
      <c r="C137" s="7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2.75">
      <c r="A138" s="54" t="s">
        <v>114</v>
      </c>
      <c r="B138" s="60" t="s">
        <v>101</v>
      </c>
      <c r="C138" s="64">
        <f>'[1]A Level UK cum'!C138</f>
        <v>101</v>
      </c>
      <c r="D138" s="56">
        <f>'[1]A Level UK cum'!D138</f>
        <v>0</v>
      </c>
      <c r="E138" s="57">
        <f>'[1]A Level UK cum'!E138</f>
        <v>10.9</v>
      </c>
      <c r="F138" s="57">
        <f>'[1]A Level UK cum'!F138-'[1]A Level UK cum'!E138</f>
        <v>39.6</v>
      </c>
      <c r="G138" s="57">
        <f>'[1]A Level UK cum'!G138-'[1]A Level UK cum'!F138</f>
        <v>34.599999999999994</v>
      </c>
      <c r="H138" s="57">
        <f>'[1]A Level UK cum'!H138-'[1]A Level UK cum'!G138</f>
        <v>9</v>
      </c>
      <c r="I138" s="57">
        <f>'[1]A Level UK cum'!I138-'[1]A Level UK cum'!H138</f>
        <v>3.9000000000000057</v>
      </c>
      <c r="J138" s="57">
        <f>'[1]A Level UK cum'!J138-'[1]A Level UK cum'!I138</f>
        <v>0</v>
      </c>
      <c r="K138" s="58">
        <f>'[1]A Level UK cum'!K138-'[1]A Level UK cum'!J138</f>
        <v>2</v>
      </c>
      <c r="L138" s="59"/>
    </row>
    <row r="139" spans="1:12" ht="12.75">
      <c r="A139" s="54"/>
      <c r="B139" s="60"/>
      <c r="C139" s="61">
        <f>'[1]A Level UK cum'!C139</f>
        <v>128</v>
      </c>
      <c r="D139" s="62">
        <f>'[1]A Level UK cum'!D139</f>
        <v>0</v>
      </c>
      <c r="E139" s="63">
        <f>'[1]A Level UK cum'!E139</f>
        <v>6.3</v>
      </c>
      <c r="F139" s="63">
        <f>'[1]A Level UK cum'!F139-'[1]A Level UK cum'!E139</f>
        <v>43.7</v>
      </c>
      <c r="G139" s="63">
        <f>'[1]A Level UK cum'!G139-'[1]A Level UK cum'!F139</f>
        <v>28.900000000000006</v>
      </c>
      <c r="H139" s="63">
        <f>'[1]A Level UK cum'!H139-'[1]A Level UK cum'!G139</f>
        <v>13.299999999999997</v>
      </c>
      <c r="I139" s="63">
        <f>'[1]A Level UK cum'!I139-'[1]A Level UK cum'!H139</f>
        <v>3.0999999999999943</v>
      </c>
      <c r="J139" s="63">
        <f>'[1]A Level UK cum'!J139-'[1]A Level UK cum'!I139</f>
        <v>3.1000000000000085</v>
      </c>
      <c r="K139" s="62">
        <f>'[1]A Level UK cum'!K139-'[1]A Level UK cum'!J139</f>
        <v>1.5999999999999943</v>
      </c>
      <c r="L139" s="63"/>
    </row>
    <row r="140" spans="1:12" ht="12.75">
      <c r="A140" s="54"/>
      <c r="B140" s="60" t="s">
        <v>102</v>
      </c>
      <c r="C140" s="64">
        <f>'[1]A Level UK cum'!C140</f>
        <v>203</v>
      </c>
      <c r="D140" s="56">
        <f>'[1]A Level UK cum'!D140</f>
        <v>0</v>
      </c>
      <c r="E140" s="57">
        <f>'[1]A Level UK cum'!E140</f>
        <v>9.9</v>
      </c>
      <c r="F140" s="57">
        <f>'[1]A Level UK cum'!F140-'[1]A Level UK cum'!E140</f>
        <v>42.300000000000004</v>
      </c>
      <c r="G140" s="57">
        <f>'[1]A Level UK cum'!G140-'[1]A Level UK cum'!F140</f>
        <v>32.5</v>
      </c>
      <c r="H140" s="57">
        <f>'[1]A Level UK cum'!H140-'[1]A Level UK cum'!G140</f>
        <v>9.899999999999991</v>
      </c>
      <c r="I140" s="57">
        <f>'[1]A Level UK cum'!I140-'[1]A Level UK cum'!H140</f>
        <v>4.400000000000006</v>
      </c>
      <c r="J140" s="57">
        <f>'[1]A Level UK cum'!J140-'[1]A Level UK cum'!I140</f>
        <v>1</v>
      </c>
      <c r="K140" s="58">
        <f>'[1]A Level UK cum'!K140-'[1]A Level UK cum'!J140</f>
        <v>0</v>
      </c>
      <c r="L140" s="59"/>
    </row>
    <row r="141" spans="1:12" ht="12.75">
      <c r="A141" s="54"/>
      <c r="B141" s="60"/>
      <c r="C141" s="61">
        <f>'[1]A Level UK cum'!C141</f>
        <v>200</v>
      </c>
      <c r="D141" s="62">
        <f>'[1]A Level UK cum'!D141</f>
        <v>0</v>
      </c>
      <c r="E141" s="63">
        <f>'[1]A Level UK cum'!E141</f>
        <v>10.5</v>
      </c>
      <c r="F141" s="63">
        <f>'[1]A Level UK cum'!F141-'[1]A Level UK cum'!E141</f>
        <v>44.5</v>
      </c>
      <c r="G141" s="63">
        <f>'[1]A Level UK cum'!G141-'[1]A Level UK cum'!F141</f>
        <v>26</v>
      </c>
      <c r="H141" s="63">
        <f>'[1]A Level UK cum'!H141-'[1]A Level UK cum'!G141</f>
        <v>12</v>
      </c>
      <c r="I141" s="63">
        <f>'[1]A Level UK cum'!I141-'[1]A Level UK cum'!H141</f>
        <v>5</v>
      </c>
      <c r="J141" s="63">
        <f>'[1]A Level UK cum'!J141-'[1]A Level UK cum'!I141</f>
        <v>1</v>
      </c>
      <c r="K141" s="62">
        <f>'[1]A Level UK cum'!K141-'[1]A Level UK cum'!J141</f>
        <v>1</v>
      </c>
      <c r="L141" s="63"/>
    </row>
    <row r="142" spans="1:12" ht="12.75">
      <c r="A142" s="54"/>
      <c r="B142" s="60" t="s">
        <v>34</v>
      </c>
      <c r="C142" s="64">
        <f>'[1]A Level UK cum'!C142</f>
        <v>304</v>
      </c>
      <c r="D142" s="56">
        <f>'[1]A Level UK cum'!D142</f>
        <v>0</v>
      </c>
      <c r="E142" s="57">
        <f>'[1]A Level UK cum'!E142</f>
        <v>10.2</v>
      </c>
      <c r="F142" s="57">
        <f>'[1]A Level UK cum'!F142-'[1]A Level UK cum'!E142</f>
        <v>41.400000000000006</v>
      </c>
      <c r="G142" s="57">
        <f>'[1]A Level UK cum'!G142-'[1]A Level UK cum'!F142</f>
        <v>33.300000000000004</v>
      </c>
      <c r="H142" s="57">
        <f>'[1]A Level UK cum'!H142-'[1]A Level UK cum'!G142</f>
        <v>9.5</v>
      </c>
      <c r="I142" s="57">
        <f>'[1]A Level UK cum'!I142-'[1]A Level UK cum'!H142</f>
        <v>4.299999999999997</v>
      </c>
      <c r="J142" s="57">
        <f>'[1]A Level UK cum'!J142-'[1]A Level UK cum'!I142</f>
        <v>0.5999999999999943</v>
      </c>
      <c r="K142" s="58">
        <f>'[1]A Level UK cum'!K142-'[1]A Level UK cum'!J142</f>
        <v>0.7000000000000028</v>
      </c>
      <c r="L142" s="59"/>
    </row>
    <row r="143" spans="1:12" ht="12.75">
      <c r="A143" s="54"/>
      <c r="B143" s="60"/>
      <c r="C143" s="61">
        <f>'[1]A Level UK cum'!C143</f>
        <v>328</v>
      </c>
      <c r="D143" s="62">
        <f>'[1]A Level UK cum'!D143</f>
        <v>0</v>
      </c>
      <c r="E143" s="63">
        <f>'[1]A Level UK cum'!E143</f>
        <v>8.8</v>
      </c>
      <c r="F143" s="63">
        <f>'[1]A Level UK cum'!F143-'[1]A Level UK cum'!E143</f>
        <v>44.2</v>
      </c>
      <c r="G143" s="63">
        <f>'[1]A Level UK cum'!G143-'[1]A Level UK cum'!F143</f>
        <v>27.200000000000003</v>
      </c>
      <c r="H143" s="63">
        <f>'[1]A Level UK cum'!H143-'[1]A Level UK cum'!G143</f>
        <v>12.5</v>
      </c>
      <c r="I143" s="63">
        <f>'[1]A Level UK cum'!I143-'[1]A Level UK cum'!H143</f>
        <v>4.299999999999997</v>
      </c>
      <c r="J143" s="63">
        <f>'[1]A Level UK cum'!J143-'[1]A Level UK cum'!I143</f>
        <v>1.7999999999999972</v>
      </c>
      <c r="K143" s="62">
        <f>'[1]A Level UK cum'!K143-'[1]A Level UK cum'!J143</f>
        <v>1.2000000000000028</v>
      </c>
      <c r="L143" s="63"/>
    </row>
    <row r="144" spans="1:12" ht="12.75">
      <c r="A144" s="54"/>
      <c r="B144" s="60"/>
      <c r="C144" s="61"/>
      <c r="D144" s="62"/>
      <c r="E144" s="63"/>
      <c r="F144" s="63"/>
      <c r="G144" s="63"/>
      <c r="H144" s="63"/>
      <c r="I144" s="63"/>
      <c r="J144" s="63"/>
      <c r="K144" s="62"/>
      <c r="L144" s="63"/>
    </row>
    <row r="145" spans="1:12" ht="12.75">
      <c r="A145" s="54" t="s">
        <v>115</v>
      </c>
      <c r="B145" s="60" t="s">
        <v>101</v>
      </c>
      <c r="C145" s="64">
        <f>'[1]A Level UK cum'!C145</f>
        <v>5160</v>
      </c>
      <c r="D145" s="56">
        <f>'[1]A Level UK cum'!D145</f>
        <v>1.3</v>
      </c>
      <c r="E145" s="57">
        <f>'[1]A Level UK cum'!E145</f>
        <v>3.6</v>
      </c>
      <c r="F145" s="57">
        <f>'[1]A Level UK cum'!F145-'[1]A Level UK cum'!E145</f>
        <v>10.1</v>
      </c>
      <c r="G145" s="57">
        <f>'[1]A Level UK cum'!G145-'[1]A Level UK cum'!F145</f>
        <v>22.3</v>
      </c>
      <c r="H145" s="57">
        <f>'[1]A Level UK cum'!H145-'[1]A Level UK cum'!G145</f>
        <v>26.4</v>
      </c>
      <c r="I145" s="57">
        <f>'[1]A Level UK cum'!I145-'[1]A Level UK cum'!H145</f>
        <v>22.000000000000007</v>
      </c>
      <c r="J145" s="57">
        <f>'[1]A Level UK cum'!J145-'[1]A Level UK cum'!I145</f>
        <v>11</v>
      </c>
      <c r="K145" s="58">
        <f>'[1]A Level UK cum'!K145-'[1]A Level UK cum'!J145</f>
        <v>4.599999999999994</v>
      </c>
      <c r="L145" s="59"/>
    </row>
    <row r="146" spans="1:12" ht="12.75">
      <c r="A146" s="54"/>
      <c r="B146" s="60"/>
      <c r="C146" s="61">
        <f>'[1]A Level UK cum'!C146</f>
        <v>5696</v>
      </c>
      <c r="D146" s="62">
        <f>'[1]A Level UK cum'!D146</f>
        <v>1.4</v>
      </c>
      <c r="E146" s="63">
        <f>'[1]A Level UK cum'!E146</f>
        <v>3.8</v>
      </c>
      <c r="F146" s="63">
        <f>'[1]A Level UK cum'!F146-'[1]A Level UK cum'!E146</f>
        <v>11.3</v>
      </c>
      <c r="G146" s="63">
        <f>'[1]A Level UK cum'!G146-'[1]A Level UK cum'!F146</f>
        <v>22.799999999999997</v>
      </c>
      <c r="H146" s="63">
        <f>'[1]A Level UK cum'!H146-'[1]A Level UK cum'!G146</f>
        <v>25.4</v>
      </c>
      <c r="I146" s="63">
        <f>'[1]A Level UK cum'!I146-'[1]A Level UK cum'!H146</f>
        <v>20.400000000000006</v>
      </c>
      <c r="J146" s="63">
        <f>'[1]A Level UK cum'!J146-'[1]A Level UK cum'!I146</f>
        <v>11.799999999999997</v>
      </c>
      <c r="K146" s="62">
        <f>'[1]A Level UK cum'!K146-'[1]A Level UK cum'!J146</f>
        <v>4.5</v>
      </c>
      <c r="L146" s="63"/>
    </row>
    <row r="147" spans="1:12" ht="12.75">
      <c r="A147" s="54"/>
      <c r="B147" s="60" t="s">
        <v>102</v>
      </c>
      <c r="C147" s="64">
        <f>'[1]A Level UK cum'!C147</f>
        <v>7994</v>
      </c>
      <c r="D147" s="56">
        <f>'[1]A Level UK cum'!D147</f>
        <v>1.7</v>
      </c>
      <c r="E147" s="57">
        <f>'[1]A Level UK cum'!E147</f>
        <v>6.1</v>
      </c>
      <c r="F147" s="57">
        <f>'[1]A Level UK cum'!F147-'[1]A Level UK cum'!E147</f>
        <v>14.6</v>
      </c>
      <c r="G147" s="57">
        <f>'[1]A Level UK cum'!G147-'[1]A Level UK cum'!F147</f>
        <v>25.599999999999998</v>
      </c>
      <c r="H147" s="57">
        <f>'[1]A Level UK cum'!H147-'[1]A Level UK cum'!G147</f>
        <v>25.299999999999997</v>
      </c>
      <c r="I147" s="57">
        <f>'[1]A Level UK cum'!I147-'[1]A Level UK cum'!H147</f>
        <v>17</v>
      </c>
      <c r="J147" s="57">
        <f>'[1]A Level UK cum'!J147-'[1]A Level UK cum'!I147</f>
        <v>8.5</v>
      </c>
      <c r="K147" s="58">
        <f>'[1]A Level UK cum'!K147-'[1]A Level UK cum'!J147</f>
        <v>2.9000000000000057</v>
      </c>
      <c r="L147" s="59"/>
    </row>
    <row r="148" spans="1:12" ht="12.75">
      <c r="A148" s="54"/>
      <c r="B148" s="60"/>
      <c r="C148" s="61">
        <f>'[1]A Level UK cum'!C148</f>
        <v>8683</v>
      </c>
      <c r="D148" s="62">
        <f>'[1]A Level UK cum'!D148</f>
        <v>1.9</v>
      </c>
      <c r="E148" s="63">
        <f>'[1]A Level UK cum'!E148</f>
        <v>5.4</v>
      </c>
      <c r="F148" s="63">
        <f>'[1]A Level UK cum'!F148-'[1]A Level UK cum'!E148</f>
        <v>15.200000000000001</v>
      </c>
      <c r="G148" s="63">
        <f>'[1]A Level UK cum'!G148-'[1]A Level UK cum'!F148</f>
        <v>24.1</v>
      </c>
      <c r="H148" s="63">
        <f>'[1]A Level UK cum'!H148-'[1]A Level UK cum'!G148</f>
        <v>24.799999999999997</v>
      </c>
      <c r="I148" s="63">
        <f>'[1]A Level UK cum'!I148-'[1]A Level UK cum'!H148</f>
        <v>19.099999999999994</v>
      </c>
      <c r="J148" s="63">
        <f>'[1]A Level UK cum'!J148-'[1]A Level UK cum'!I148</f>
        <v>8.400000000000006</v>
      </c>
      <c r="K148" s="62">
        <f>'[1]A Level UK cum'!K148-'[1]A Level UK cum'!J148</f>
        <v>3</v>
      </c>
      <c r="L148" s="63"/>
    </row>
    <row r="149" spans="1:12" ht="12.75">
      <c r="A149" s="54"/>
      <c r="B149" s="60" t="s">
        <v>34</v>
      </c>
      <c r="C149" s="64">
        <f>'[1]A Level UK cum'!C149</f>
        <v>13154</v>
      </c>
      <c r="D149" s="56">
        <f>'[1]A Level UK cum'!D149</f>
        <v>1.5</v>
      </c>
      <c r="E149" s="57">
        <f>'[1]A Level UK cum'!E149</f>
        <v>5.1</v>
      </c>
      <c r="F149" s="57">
        <f>'[1]A Level UK cum'!F149-'[1]A Level UK cum'!E149</f>
        <v>12.799999999999999</v>
      </c>
      <c r="G149" s="57">
        <f>'[1]A Level UK cum'!G149-'[1]A Level UK cum'!F149</f>
        <v>24.300000000000004</v>
      </c>
      <c r="H149" s="57">
        <f>'[1]A Level UK cum'!H149-'[1]A Level UK cum'!G149</f>
        <v>25.799999999999997</v>
      </c>
      <c r="I149" s="57">
        <f>'[1]A Level UK cum'!I149-'[1]A Level UK cum'!H149</f>
        <v>18.900000000000006</v>
      </c>
      <c r="J149" s="57">
        <f>'[1]A Level UK cum'!J149-'[1]A Level UK cum'!I149</f>
        <v>9.599999999999994</v>
      </c>
      <c r="K149" s="58">
        <f>'[1]A Level UK cum'!K149-'[1]A Level UK cum'!J149</f>
        <v>3.5</v>
      </c>
      <c r="L149" s="59"/>
    </row>
    <row r="150" spans="1:12" ht="12.75">
      <c r="A150" s="54"/>
      <c r="B150" s="60"/>
      <c r="C150" s="61">
        <f>'[1]A Level UK cum'!C150</f>
        <v>14379</v>
      </c>
      <c r="D150" s="62">
        <f>'[1]A Level UK cum'!D150</f>
        <v>1.7</v>
      </c>
      <c r="E150" s="63">
        <f>'[1]A Level UK cum'!E150</f>
        <v>4.7</v>
      </c>
      <c r="F150" s="63">
        <f>'[1]A Level UK cum'!F150-'[1]A Level UK cum'!E150</f>
        <v>13.7</v>
      </c>
      <c r="G150" s="63">
        <f>'[1]A Level UK cum'!G150-'[1]A Level UK cum'!F150</f>
        <v>23.6</v>
      </c>
      <c r="H150" s="63">
        <f>'[1]A Level UK cum'!H150-'[1]A Level UK cum'!G150</f>
        <v>25.099999999999994</v>
      </c>
      <c r="I150" s="63">
        <f>'[1]A Level UK cum'!I150-'[1]A Level UK cum'!H150</f>
        <v>19.5</v>
      </c>
      <c r="J150" s="63">
        <f>'[1]A Level UK cum'!J150-'[1]A Level UK cum'!I150</f>
        <v>9.800000000000011</v>
      </c>
      <c r="K150" s="62">
        <f>'[1]A Level UK cum'!K150-'[1]A Level UK cum'!J150</f>
        <v>3.5999999999999943</v>
      </c>
      <c r="L150" s="63"/>
    </row>
    <row r="151" spans="1:12" ht="12.75">
      <c r="A151" s="54"/>
      <c r="B151" s="60"/>
      <c r="C151" s="61"/>
      <c r="D151" s="62"/>
      <c r="E151" s="63"/>
      <c r="F151" s="63"/>
      <c r="G151" s="63"/>
      <c r="H151" s="63"/>
      <c r="I151" s="63"/>
      <c r="J151" s="63"/>
      <c r="K151" s="62"/>
      <c r="L151" s="63"/>
    </row>
    <row r="152" spans="1:12" ht="12.75">
      <c r="A152" s="54" t="s">
        <v>116</v>
      </c>
      <c r="B152" s="60" t="s">
        <v>101</v>
      </c>
      <c r="C152" s="64">
        <f>'[1]A Level UK cum'!C152</f>
        <v>51413</v>
      </c>
      <c r="D152" s="56">
        <f>'[1]A Level UK cum'!D152</f>
        <v>13</v>
      </c>
      <c r="E152" s="57">
        <f>'[1]A Level UK cum'!E152</f>
        <v>18</v>
      </c>
      <c r="F152" s="57">
        <f>'[1]A Level UK cum'!F152-'[1]A Level UK cum'!E152</f>
        <v>25.700000000000003</v>
      </c>
      <c r="G152" s="57">
        <f>'[1]A Level UK cum'!G152-'[1]A Level UK cum'!F152</f>
        <v>21.5</v>
      </c>
      <c r="H152" s="57">
        <f>'[1]A Level UK cum'!H152-'[1]A Level UK cum'!G152</f>
        <v>15.599999999999994</v>
      </c>
      <c r="I152" s="57">
        <f>'[1]A Level UK cum'!I152-'[1]A Level UK cum'!H152</f>
        <v>10.799999999999997</v>
      </c>
      <c r="J152" s="57">
        <f>'[1]A Level UK cum'!J152-'[1]A Level UK cum'!I152</f>
        <v>5.800000000000011</v>
      </c>
      <c r="K152" s="58">
        <f>'[1]A Level UK cum'!K152-'[1]A Level UK cum'!J152</f>
        <v>2.5999999999999943</v>
      </c>
      <c r="L152" s="59"/>
    </row>
    <row r="153" spans="1:12" ht="12.75">
      <c r="A153" s="54"/>
      <c r="B153" s="60"/>
      <c r="C153" s="61">
        <f>'[1]A Level UK cum'!C153</f>
        <v>49828</v>
      </c>
      <c r="D153" s="62">
        <f>'[1]A Level UK cum'!D153</f>
        <v>12.4</v>
      </c>
      <c r="E153" s="63">
        <f>'[1]A Level UK cum'!E153</f>
        <v>18.2</v>
      </c>
      <c r="F153" s="63">
        <f>'[1]A Level UK cum'!F153-'[1]A Level UK cum'!E153</f>
        <v>26.3</v>
      </c>
      <c r="G153" s="63">
        <f>'[1]A Level UK cum'!G153-'[1]A Level UK cum'!F153</f>
        <v>21.099999999999994</v>
      </c>
      <c r="H153" s="63">
        <f>'[1]A Level UK cum'!H153-'[1]A Level UK cum'!G153</f>
        <v>15.300000000000011</v>
      </c>
      <c r="I153" s="63">
        <f>'[1]A Level UK cum'!I153-'[1]A Level UK cum'!H153</f>
        <v>10.5</v>
      </c>
      <c r="J153" s="63">
        <f>'[1]A Level UK cum'!J153-'[1]A Level UK cum'!I153</f>
        <v>6</v>
      </c>
      <c r="K153" s="62">
        <f>'[1]A Level UK cum'!K153-'[1]A Level UK cum'!J153</f>
        <v>2.5999999999999943</v>
      </c>
      <c r="L153" s="63"/>
    </row>
    <row r="154" spans="1:12" ht="12.75">
      <c r="A154" s="54"/>
      <c r="B154" s="60" t="s">
        <v>102</v>
      </c>
      <c r="C154" s="64">
        <f>'[1]A Level UK cum'!C154</f>
        <v>34301</v>
      </c>
      <c r="D154" s="56">
        <f>'[1]A Level UK cum'!D154</f>
        <v>7.4</v>
      </c>
      <c r="E154" s="57">
        <f>'[1]A Level UK cum'!E154</f>
        <v>16.6</v>
      </c>
      <c r="F154" s="57">
        <f>'[1]A Level UK cum'!F154-'[1]A Level UK cum'!E154</f>
        <v>27.6</v>
      </c>
      <c r="G154" s="57">
        <f>'[1]A Level UK cum'!G154-'[1]A Level UK cum'!F154</f>
        <v>22.799999999999997</v>
      </c>
      <c r="H154" s="57">
        <f>'[1]A Level UK cum'!H154-'[1]A Level UK cum'!G154</f>
        <v>15.900000000000006</v>
      </c>
      <c r="I154" s="57">
        <f>'[1]A Level UK cum'!I154-'[1]A Level UK cum'!H154</f>
        <v>9.899999999999991</v>
      </c>
      <c r="J154" s="57">
        <f>'[1]A Level UK cum'!J154-'[1]A Level UK cum'!I154</f>
        <v>5.299999999999997</v>
      </c>
      <c r="K154" s="58">
        <f>'[1]A Level UK cum'!K154-'[1]A Level UK cum'!J154</f>
        <v>1.9000000000000057</v>
      </c>
      <c r="L154" s="59"/>
    </row>
    <row r="155" spans="1:12" ht="12.75">
      <c r="A155" s="54"/>
      <c r="B155" s="60"/>
      <c r="C155" s="61">
        <f>'[1]A Level UK cum'!C155</f>
        <v>33167</v>
      </c>
      <c r="D155" s="62">
        <f>'[1]A Level UK cum'!D155</f>
        <v>7.1</v>
      </c>
      <c r="E155" s="63">
        <f>'[1]A Level UK cum'!E155</f>
        <v>17.1</v>
      </c>
      <c r="F155" s="63">
        <f>'[1]A Level UK cum'!F155-'[1]A Level UK cum'!E155</f>
        <v>27.799999999999997</v>
      </c>
      <c r="G155" s="63">
        <f>'[1]A Level UK cum'!G155-'[1]A Level UK cum'!F155</f>
        <v>22.800000000000004</v>
      </c>
      <c r="H155" s="63">
        <f>'[1]A Level UK cum'!H155-'[1]A Level UK cum'!G155</f>
        <v>15.599999999999994</v>
      </c>
      <c r="I155" s="63">
        <f>'[1]A Level UK cum'!I155-'[1]A Level UK cum'!H155</f>
        <v>9.799999999999997</v>
      </c>
      <c r="J155" s="63">
        <f>'[1]A Level UK cum'!J155-'[1]A Level UK cum'!I155</f>
        <v>4.900000000000006</v>
      </c>
      <c r="K155" s="62">
        <f>'[1]A Level UK cum'!K155-'[1]A Level UK cum'!J155</f>
        <v>2</v>
      </c>
      <c r="L155" s="63"/>
    </row>
    <row r="156" spans="1:12" ht="12.75">
      <c r="A156" s="54"/>
      <c r="B156" s="60" t="s">
        <v>34</v>
      </c>
      <c r="C156" s="64">
        <f>'[1]A Level UK cum'!C156</f>
        <v>85714</v>
      </c>
      <c r="D156" s="56">
        <f>'[1]A Level UK cum'!D156</f>
        <v>9.9</v>
      </c>
      <c r="E156" s="57">
        <f>'[1]A Level UK cum'!E156</f>
        <v>17.4</v>
      </c>
      <c r="F156" s="57">
        <f>'[1]A Level UK cum'!F156-'[1]A Level UK cum'!E156</f>
        <v>26.5</v>
      </c>
      <c r="G156" s="57">
        <f>'[1]A Level UK cum'!G156-'[1]A Level UK cum'!F156</f>
        <v>22.000000000000007</v>
      </c>
      <c r="H156" s="57">
        <f>'[1]A Level UK cum'!H156-'[1]A Level UK cum'!G156</f>
        <v>15.699999999999989</v>
      </c>
      <c r="I156" s="57">
        <f>'[1]A Level UK cum'!I156-'[1]A Level UK cum'!H156</f>
        <v>10.5</v>
      </c>
      <c r="J156" s="57">
        <f>'[1]A Level UK cum'!J156-'[1]A Level UK cum'!I156</f>
        <v>5.6000000000000085</v>
      </c>
      <c r="K156" s="58">
        <f>'[1]A Level UK cum'!K156-'[1]A Level UK cum'!J156</f>
        <v>2.299999999999997</v>
      </c>
      <c r="L156" s="59"/>
    </row>
    <row r="157" spans="1:12" ht="12.75">
      <c r="A157" s="54"/>
      <c r="B157" s="60"/>
      <c r="C157" s="61">
        <f>'[1]A Level UK cum'!C157</f>
        <v>82995</v>
      </c>
      <c r="D157" s="62">
        <f>'[1]A Level UK cum'!D157</f>
        <v>9.6</v>
      </c>
      <c r="E157" s="63">
        <f>'[1]A Level UK cum'!E157</f>
        <v>17.8</v>
      </c>
      <c r="F157" s="63">
        <f>'[1]A Level UK cum'!F157-'[1]A Level UK cum'!E157</f>
        <v>26.900000000000002</v>
      </c>
      <c r="G157" s="63">
        <f>'[1]A Level UK cum'!G157-'[1]A Level UK cum'!F157</f>
        <v>21.700000000000003</v>
      </c>
      <c r="H157" s="63">
        <f>'[1]A Level UK cum'!H157-'[1]A Level UK cum'!G157</f>
        <v>15.399999999999991</v>
      </c>
      <c r="I157" s="63">
        <f>'[1]A Level UK cum'!I157-'[1]A Level UK cum'!H157</f>
        <v>10.200000000000003</v>
      </c>
      <c r="J157" s="63">
        <f>'[1]A Level UK cum'!J157-'[1]A Level UK cum'!I157</f>
        <v>5.599999999999994</v>
      </c>
      <c r="K157" s="62">
        <f>'[1]A Level UK cum'!K157-'[1]A Level UK cum'!J157</f>
        <v>2.4000000000000057</v>
      </c>
      <c r="L157" s="63"/>
    </row>
    <row r="158" spans="1:12" ht="12.75">
      <c r="A158" s="54"/>
      <c r="B158" s="60"/>
      <c r="C158" s="61"/>
      <c r="D158" s="62"/>
      <c r="E158" s="63"/>
      <c r="F158" s="63"/>
      <c r="G158" s="63"/>
      <c r="H158" s="63"/>
      <c r="I158" s="63"/>
      <c r="J158" s="63"/>
      <c r="K158" s="62"/>
      <c r="L158" s="63"/>
    </row>
    <row r="159" spans="1:12" ht="12.75">
      <c r="A159" s="54" t="s">
        <v>117</v>
      </c>
      <c r="B159" s="60" t="s">
        <v>101</v>
      </c>
      <c r="C159" s="64">
        <f>'[1]A Level UK cum'!C159</f>
        <v>9251</v>
      </c>
      <c r="D159" s="56">
        <f>'[1]A Level UK cum'!D159</f>
        <v>2.3</v>
      </c>
      <c r="E159" s="57">
        <f>'[1]A Level UK cum'!E159</f>
        <v>28.5</v>
      </c>
      <c r="F159" s="57">
        <f>'[1]A Level UK cum'!F159-'[1]A Level UK cum'!E159</f>
        <v>28.299999999999997</v>
      </c>
      <c r="G159" s="57">
        <f>'[1]A Level UK cum'!G159-'[1]A Level UK cum'!F159</f>
        <v>20.799999999999997</v>
      </c>
      <c r="H159" s="57">
        <f>'[1]A Level UK cum'!H159-'[1]A Level UK cum'!G159</f>
        <v>11.100000000000009</v>
      </c>
      <c r="I159" s="57">
        <f>'[1]A Level UK cum'!I159-'[1]A Level UK cum'!H159</f>
        <v>6.700000000000003</v>
      </c>
      <c r="J159" s="57">
        <f>'[1]A Level UK cum'!J159-'[1]A Level UK cum'!I159</f>
        <v>2.6999999999999886</v>
      </c>
      <c r="K159" s="58">
        <f>'[1]A Level UK cum'!K159-'[1]A Level UK cum'!J159</f>
        <v>1.9000000000000057</v>
      </c>
      <c r="L159" s="59"/>
    </row>
    <row r="160" spans="1:12" ht="12.75">
      <c r="A160" s="54"/>
      <c r="B160" s="60"/>
      <c r="C160" s="61">
        <f>'[1]A Level UK cum'!C160</f>
        <v>8455</v>
      </c>
      <c r="D160" s="62">
        <f>'[1]A Level UK cum'!D160</f>
        <v>2.1</v>
      </c>
      <c r="E160" s="63">
        <f>'[1]A Level UK cum'!E160</f>
        <v>27.8</v>
      </c>
      <c r="F160" s="63">
        <f>'[1]A Level UK cum'!F160-'[1]A Level UK cum'!E160</f>
        <v>29.900000000000002</v>
      </c>
      <c r="G160" s="63">
        <f>'[1]A Level UK cum'!G160-'[1]A Level UK cum'!F160</f>
        <v>21</v>
      </c>
      <c r="H160" s="63">
        <f>'[1]A Level UK cum'!H160-'[1]A Level UK cum'!G160</f>
        <v>10.5</v>
      </c>
      <c r="I160" s="63">
        <f>'[1]A Level UK cum'!I160-'[1]A Level UK cum'!H160</f>
        <v>5.8999999999999915</v>
      </c>
      <c r="J160" s="63">
        <f>'[1]A Level UK cum'!J160-'[1]A Level UK cum'!I160</f>
        <v>3.1000000000000085</v>
      </c>
      <c r="K160" s="62">
        <f>'[1]A Level UK cum'!K160-'[1]A Level UK cum'!J160</f>
        <v>1.7999999999999972</v>
      </c>
      <c r="L160" s="63"/>
    </row>
    <row r="161" spans="1:12" ht="12.75">
      <c r="A161" s="54"/>
      <c r="B161" s="60" t="s">
        <v>102</v>
      </c>
      <c r="C161" s="64">
        <f>'[1]A Level UK cum'!C161</f>
        <v>3972</v>
      </c>
      <c r="D161" s="56">
        <f>'[1]A Level UK cum'!D161</f>
        <v>0.9</v>
      </c>
      <c r="E161" s="57">
        <f>'[1]A Level UK cum'!E161</f>
        <v>29</v>
      </c>
      <c r="F161" s="57">
        <f>'[1]A Level UK cum'!F161-'[1]A Level UK cum'!E161</f>
        <v>30</v>
      </c>
      <c r="G161" s="57">
        <f>'[1]A Level UK cum'!G161-'[1]A Level UK cum'!F161</f>
        <v>21.299999999999997</v>
      </c>
      <c r="H161" s="57">
        <f>'[1]A Level UK cum'!H161-'[1]A Level UK cum'!G161</f>
        <v>10.600000000000009</v>
      </c>
      <c r="I161" s="57">
        <f>'[1]A Level UK cum'!I161-'[1]A Level UK cum'!H161</f>
        <v>4.8999999999999915</v>
      </c>
      <c r="J161" s="57">
        <f>'[1]A Level UK cum'!J161-'[1]A Level UK cum'!I161</f>
        <v>2.9000000000000057</v>
      </c>
      <c r="K161" s="58">
        <f>'[1]A Level UK cum'!K161-'[1]A Level UK cum'!J161</f>
        <v>1.2999999999999972</v>
      </c>
      <c r="L161" s="59"/>
    </row>
    <row r="162" spans="1:12" ht="12.75">
      <c r="A162" s="54"/>
      <c r="B162" s="60"/>
      <c r="C162" s="61">
        <f>'[1]A Level UK cum'!C162</f>
        <v>3832</v>
      </c>
      <c r="D162" s="62">
        <f>'[1]A Level UK cum'!D162</f>
        <v>0.8</v>
      </c>
      <c r="E162" s="63">
        <f>'[1]A Level UK cum'!E162</f>
        <v>26.9</v>
      </c>
      <c r="F162" s="63">
        <f>'[1]A Level UK cum'!F162-'[1]A Level UK cum'!E162</f>
        <v>30.700000000000003</v>
      </c>
      <c r="G162" s="63">
        <f>'[1]A Level UK cum'!G162-'[1]A Level UK cum'!F162</f>
        <v>21.999999999999993</v>
      </c>
      <c r="H162" s="63">
        <f>'[1]A Level UK cum'!H162-'[1]A Level UK cum'!G162</f>
        <v>10.400000000000006</v>
      </c>
      <c r="I162" s="63">
        <f>'[1]A Level UK cum'!I162-'[1]A Level UK cum'!H162</f>
        <v>5.5</v>
      </c>
      <c r="J162" s="63">
        <f>'[1]A Level UK cum'!J162-'[1]A Level UK cum'!I162</f>
        <v>3.0999999999999943</v>
      </c>
      <c r="K162" s="62">
        <f>'[1]A Level UK cum'!K162-'[1]A Level UK cum'!J162</f>
        <v>1.4000000000000057</v>
      </c>
      <c r="L162" s="63"/>
    </row>
    <row r="163" spans="1:12" ht="12.75">
      <c r="A163" s="54"/>
      <c r="B163" s="60" t="s">
        <v>34</v>
      </c>
      <c r="C163" s="64">
        <f>'[1]A Level UK cum'!C163</f>
        <v>13223</v>
      </c>
      <c r="D163" s="56">
        <f>'[1]A Level UK cum'!D163</f>
        <v>1.5</v>
      </c>
      <c r="E163" s="57">
        <f>'[1]A Level UK cum'!E163</f>
        <v>28.6</v>
      </c>
      <c r="F163" s="57">
        <f>'[1]A Level UK cum'!F163-'[1]A Level UK cum'!E163</f>
        <v>28.799999999999997</v>
      </c>
      <c r="G163" s="57">
        <f>'[1]A Level UK cum'!G163-'[1]A Level UK cum'!F163</f>
        <v>21.000000000000007</v>
      </c>
      <c r="H163" s="57">
        <f>'[1]A Level UK cum'!H163-'[1]A Level UK cum'!G163</f>
        <v>11</v>
      </c>
      <c r="I163" s="57">
        <f>'[1]A Level UK cum'!I163-'[1]A Level UK cum'!H163</f>
        <v>6.099999999999994</v>
      </c>
      <c r="J163" s="57">
        <f>'[1]A Level UK cum'!J163-'[1]A Level UK cum'!I163</f>
        <v>2.799999999999997</v>
      </c>
      <c r="K163" s="58">
        <f>'[1]A Level UK cum'!K163-'[1]A Level UK cum'!J163</f>
        <v>1.7000000000000028</v>
      </c>
      <c r="L163" s="59"/>
    </row>
    <row r="164" spans="1:12" ht="12.75">
      <c r="A164" s="54"/>
      <c r="B164" s="60"/>
      <c r="C164" s="61">
        <f>'[1]A Level UK cum'!C164</f>
        <v>12287</v>
      </c>
      <c r="D164" s="62">
        <f>'[1]A Level UK cum'!D164</f>
        <v>1.4</v>
      </c>
      <c r="E164" s="63">
        <f>'[1]A Level UK cum'!E164</f>
        <v>27.5</v>
      </c>
      <c r="F164" s="63">
        <f>'[1]A Level UK cum'!F164-'[1]A Level UK cum'!E164</f>
        <v>30.200000000000003</v>
      </c>
      <c r="G164" s="63">
        <f>'[1]A Level UK cum'!G164-'[1]A Level UK cum'!F164</f>
        <v>21.299999999999997</v>
      </c>
      <c r="H164" s="63">
        <f>'[1]A Level UK cum'!H164-'[1]A Level UK cum'!G164</f>
        <v>10.5</v>
      </c>
      <c r="I164" s="63">
        <f>'[1]A Level UK cum'!I164-'[1]A Level UK cum'!H164</f>
        <v>5.799999999999997</v>
      </c>
      <c r="J164" s="63">
        <f>'[1]A Level UK cum'!J164-'[1]A Level UK cum'!I164</f>
        <v>3</v>
      </c>
      <c r="K164" s="62">
        <f>'[1]A Level UK cum'!K164-'[1]A Level UK cum'!J164</f>
        <v>1.7000000000000028</v>
      </c>
      <c r="L164" s="63"/>
    </row>
    <row r="165" spans="1:12" ht="12.75">
      <c r="A165" s="54"/>
      <c r="B165" s="60"/>
      <c r="C165" s="61"/>
      <c r="D165" s="62"/>
      <c r="E165" s="63"/>
      <c r="F165" s="63"/>
      <c r="G165" s="63"/>
      <c r="H165" s="63"/>
      <c r="I165" s="63"/>
      <c r="J165" s="63"/>
      <c r="K165" s="62"/>
      <c r="L165" s="63"/>
    </row>
    <row r="166" spans="1:12" ht="12.75">
      <c r="A166" s="54" t="s">
        <v>118</v>
      </c>
      <c r="B166" s="60" t="s">
        <v>101</v>
      </c>
      <c r="C166" s="64">
        <f>'[1]A Level UK cum'!C166</f>
        <v>14526</v>
      </c>
      <c r="D166" s="56">
        <f>'[1]A Level UK cum'!D166</f>
        <v>3.7</v>
      </c>
      <c r="E166" s="57">
        <f>'[1]A Level UK cum'!E166</f>
        <v>1.2</v>
      </c>
      <c r="F166" s="57">
        <f>'[1]A Level UK cum'!F166-'[1]A Level UK cum'!E166</f>
        <v>7.1000000000000005</v>
      </c>
      <c r="G166" s="57">
        <f>'[1]A Level UK cum'!G166-'[1]A Level UK cum'!F166</f>
        <v>25.900000000000002</v>
      </c>
      <c r="H166" s="57">
        <f>'[1]A Level UK cum'!H166-'[1]A Level UK cum'!G166</f>
        <v>38.5</v>
      </c>
      <c r="I166" s="57">
        <f>'[1]A Level UK cum'!I166-'[1]A Level UK cum'!H166</f>
        <v>21.599999999999994</v>
      </c>
      <c r="J166" s="57">
        <f>'[1]A Level UK cum'!J166-'[1]A Level UK cum'!I166</f>
        <v>4.799999999999997</v>
      </c>
      <c r="K166" s="58">
        <f>'[1]A Level UK cum'!K166-'[1]A Level UK cum'!J166</f>
        <v>0.9000000000000057</v>
      </c>
      <c r="L166" s="59"/>
    </row>
    <row r="167" spans="1:12" ht="12.75">
      <c r="A167" s="54"/>
      <c r="B167" s="60"/>
      <c r="C167" s="61">
        <f>'[1]A Level UK cum'!C167</f>
        <v>15546</v>
      </c>
      <c r="D167" s="62">
        <f>'[1]A Level UK cum'!D167</f>
        <v>3.9</v>
      </c>
      <c r="E167" s="63">
        <f>'[1]A Level UK cum'!E167</f>
        <v>1.2</v>
      </c>
      <c r="F167" s="63">
        <f>'[1]A Level UK cum'!F167-'[1]A Level UK cum'!E167</f>
        <v>7.7</v>
      </c>
      <c r="G167" s="63">
        <f>'[1]A Level UK cum'!G167-'[1]A Level UK cum'!F167</f>
        <v>27.300000000000004</v>
      </c>
      <c r="H167" s="63">
        <f>'[1]A Level UK cum'!H167-'[1]A Level UK cum'!G167</f>
        <v>37.39999999999999</v>
      </c>
      <c r="I167" s="63">
        <f>'[1]A Level UK cum'!I167-'[1]A Level UK cum'!H167</f>
        <v>20.200000000000003</v>
      </c>
      <c r="J167" s="63">
        <f>'[1]A Level UK cum'!J167-'[1]A Level UK cum'!I167</f>
        <v>5.1000000000000085</v>
      </c>
      <c r="K167" s="62">
        <f>'[1]A Level UK cum'!K167-'[1]A Level UK cum'!J167</f>
        <v>1.0999999999999943</v>
      </c>
      <c r="L167" s="63"/>
    </row>
    <row r="168" spans="1:12" ht="12.75">
      <c r="A168" s="54"/>
      <c r="B168" s="60" t="s">
        <v>102</v>
      </c>
      <c r="C168" s="64">
        <f>'[1]A Level UK cum'!C168</f>
        <v>17585</v>
      </c>
      <c r="D168" s="56">
        <f>'[1]A Level UK cum'!D168</f>
        <v>3.8</v>
      </c>
      <c r="E168" s="57">
        <f>'[1]A Level UK cum'!E168</f>
        <v>1.9</v>
      </c>
      <c r="F168" s="57">
        <f>'[1]A Level UK cum'!F168-'[1]A Level UK cum'!E168</f>
        <v>11.2</v>
      </c>
      <c r="G168" s="57">
        <f>'[1]A Level UK cum'!G168-'[1]A Level UK cum'!F168</f>
        <v>34</v>
      </c>
      <c r="H168" s="57">
        <f>'[1]A Level UK cum'!H168-'[1]A Level UK cum'!G168</f>
        <v>35.699999999999996</v>
      </c>
      <c r="I168" s="57">
        <f>'[1]A Level UK cum'!I168-'[1]A Level UK cum'!H168</f>
        <v>14.100000000000009</v>
      </c>
      <c r="J168" s="57">
        <f>'[1]A Level UK cum'!J168-'[1]A Level UK cum'!I168</f>
        <v>2.5999999999999943</v>
      </c>
      <c r="K168" s="58">
        <f>'[1]A Level UK cum'!K168-'[1]A Level UK cum'!J168</f>
        <v>0.5</v>
      </c>
      <c r="L168" s="59"/>
    </row>
    <row r="169" spans="1:12" ht="12.75">
      <c r="A169" s="54"/>
      <c r="B169" s="60"/>
      <c r="C169" s="61">
        <f>'[1]A Level UK cum'!C169</f>
        <v>18309</v>
      </c>
      <c r="D169" s="62">
        <f>'[1]A Level UK cum'!D169</f>
        <v>3.9</v>
      </c>
      <c r="E169" s="63">
        <f>'[1]A Level UK cum'!E169</f>
        <v>2</v>
      </c>
      <c r="F169" s="63">
        <f>'[1]A Level UK cum'!F169-'[1]A Level UK cum'!E169</f>
        <v>12.2</v>
      </c>
      <c r="G169" s="63">
        <f>'[1]A Level UK cum'!G169-'[1]A Level UK cum'!F169</f>
        <v>34.2</v>
      </c>
      <c r="H169" s="63">
        <f>'[1]A Level UK cum'!H169-'[1]A Level UK cum'!G169</f>
        <v>34.50000000000001</v>
      </c>
      <c r="I169" s="63">
        <f>'[1]A Level UK cum'!I169-'[1]A Level UK cum'!H169</f>
        <v>13.699999999999989</v>
      </c>
      <c r="J169" s="63">
        <f>'[1]A Level UK cum'!J169-'[1]A Level UK cum'!I169</f>
        <v>2.700000000000003</v>
      </c>
      <c r="K169" s="62">
        <f>'[1]A Level UK cum'!K169-'[1]A Level UK cum'!J169</f>
        <v>0.7000000000000028</v>
      </c>
      <c r="L169" s="63"/>
    </row>
    <row r="170" spans="1:12" ht="12.75">
      <c r="A170" s="54"/>
      <c r="B170" s="60" t="s">
        <v>34</v>
      </c>
      <c r="C170" s="64">
        <f>'[1]A Level UK cum'!C170</f>
        <v>32111</v>
      </c>
      <c r="D170" s="56">
        <f>'[1]A Level UK cum'!D170</f>
        <v>3.7</v>
      </c>
      <c r="E170" s="57">
        <f>'[1]A Level UK cum'!E170</f>
        <v>1.6</v>
      </c>
      <c r="F170" s="57">
        <f>'[1]A Level UK cum'!F170-'[1]A Level UK cum'!E170</f>
        <v>9.4</v>
      </c>
      <c r="G170" s="57">
        <f>'[1]A Level UK cum'!G170-'[1]A Level UK cum'!F170</f>
        <v>30.299999999999997</v>
      </c>
      <c r="H170" s="57">
        <f>'[1]A Level UK cum'!H170-'[1]A Level UK cum'!G170</f>
        <v>36.900000000000006</v>
      </c>
      <c r="I170" s="57">
        <f>'[1]A Level UK cum'!I170-'[1]A Level UK cum'!H170</f>
        <v>17.5</v>
      </c>
      <c r="J170" s="57">
        <f>'[1]A Level UK cum'!J170-'[1]A Level UK cum'!I170</f>
        <v>3.5999999999999943</v>
      </c>
      <c r="K170" s="58">
        <f>'[1]A Level UK cum'!K170-'[1]A Level UK cum'!J170</f>
        <v>0.7000000000000028</v>
      </c>
      <c r="L170" s="59"/>
    </row>
    <row r="171" spans="1:12" ht="12.75">
      <c r="A171" s="54"/>
      <c r="B171" s="60"/>
      <c r="C171" s="61">
        <f>'[1]A Level UK cum'!C171</f>
        <v>33855</v>
      </c>
      <c r="D171" s="62">
        <f>'[1]A Level UK cum'!D171</f>
        <v>3.9</v>
      </c>
      <c r="E171" s="63">
        <f>'[1]A Level UK cum'!E171</f>
        <v>1.6</v>
      </c>
      <c r="F171" s="63">
        <f>'[1]A Level UK cum'!F171-'[1]A Level UK cum'!E171</f>
        <v>10.200000000000001</v>
      </c>
      <c r="G171" s="63">
        <f>'[1]A Level UK cum'!G171-'[1]A Level UK cum'!F171</f>
        <v>30.999999999999996</v>
      </c>
      <c r="H171" s="63">
        <f>'[1]A Level UK cum'!H171-'[1]A Level UK cum'!G171</f>
        <v>35.900000000000006</v>
      </c>
      <c r="I171" s="63">
        <f>'[1]A Level UK cum'!I171-'[1]A Level UK cum'!H171</f>
        <v>16.599999999999994</v>
      </c>
      <c r="J171" s="63">
        <f>'[1]A Level UK cum'!J171-'[1]A Level UK cum'!I171</f>
        <v>3.799999999999997</v>
      </c>
      <c r="K171" s="62">
        <f>'[1]A Level UK cum'!K171-'[1]A Level UK cum'!J171</f>
        <v>0.9000000000000057</v>
      </c>
      <c r="L171" s="63"/>
    </row>
    <row r="172" spans="1:12" ht="12.75">
      <c r="A172" s="54"/>
      <c r="B172" s="60"/>
      <c r="C172" s="61"/>
      <c r="D172" s="62"/>
      <c r="E172" s="63"/>
      <c r="F172" s="63"/>
      <c r="G172" s="63"/>
      <c r="H172" s="63"/>
      <c r="I172" s="63"/>
      <c r="J172" s="63"/>
      <c r="K172" s="62"/>
      <c r="L172" s="63"/>
    </row>
    <row r="173" spans="1:12" ht="12.75">
      <c r="A173" s="54" t="s">
        <v>119</v>
      </c>
      <c r="B173" s="60" t="s">
        <v>101</v>
      </c>
      <c r="C173" s="64">
        <f>'[1]A Level UK cum'!C173</f>
        <v>5705</v>
      </c>
      <c r="D173" s="56">
        <f>'[1]A Level UK cum'!D173</f>
        <v>1.4</v>
      </c>
      <c r="E173" s="57">
        <f>'[1]A Level UK cum'!E173</f>
        <v>3.9</v>
      </c>
      <c r="F173" s="57">
        <f>'[1]A Level UK cum'!F173-'[1]A Level UK cum'!E173</f>
        <v>12.999999999999998</v>
      </c>
      <c r="G173" s="57">
        <f>'[1]A Level UK cum'!G173-'[1]A Level UK cum'!F173</f>
        <v>22.6</v>
      </c>
      <c r="H173" s="57">
        <f>'[1]A Level UK cum'!H173-'[1]A Level UK cum'!G173</f>
        <v>27.799999999999997</v>
      </c>
      <c r="I173" s="57">
        <f>'[1]A Level UK cum'!I173-'[1]A Level UK cum'!H173</f>
        <v>20.700000000000003</v>
      </c>
      <c r="J173" s="57">
        <f>'[1]A Level UK cum'!J173-'[1]A Level UK cum'!I173</f>
        <v>9.900000000000006</v>
      </c>
      <c r="K173" s="58">
        <f>'[1]A Level UK cum'!K173-'[1]A Level UK cum'!J173</f>
        <v>2.0999999999999943</v>
      </c>
      <c r="L173" s="59"/>
    </row>
    <row r="174" spans="1:12" ht="12.75">
      <c r="A174" s="54"/>
      <c r="B174" s="60"/>
      <c r="C174" s="61">
        <f>'[1]A Level UK cum'!C174</f>
        <v>6059</v>
      </c>
      <c r="D174" s="62">
        <f>'[1]A Level UK cum'!D174</f>
        <v>1.5</v>
      </c>
      <c r="E174" s="63">
        <f>'[1]A Level UK cum'!E174</f>
        <v>4</v>
      </c>
      <c r="F174" s="63">
        <f>'[1]A Level UK cum'!F174-'[1]A Level UK cum'!E174</f>
        <v>13.2</v>
      </c>
      <c r="G174" s="63">
        <f>'[1]A Level UK cum'!G174-'[1]A Level UK cum'!F174</f>
        <v>23.900000000000002</v>
      </c>
      <c r="H174" s="63">
        <f>'[1]A Level UK cum'!H174-'[1]A Level UK cum'!G174</f>
        <v>26.699999999999996</v>
      </c>
      <c r="I174" s="63">
        <f>'[1]A Level UK cum'!I174-'[1]A Level UK cum'!H174</f>
        <v>20.900000000000006</v>
      </c>
      <c r="J174" s="63">
        <f>'[1]A Level UK cum'!J174-'[1]A Level UK cum'!I174</f>
        <v>9.099999999999994</v>
      </c>
      <c r="K174" s="62">
        <f>'[1]A Level UK cum'!K174-'[1]A Level UK cum'!J174</f>
        <v>2.200000000000003</v>
      </c>
      <c r="L174" s="63"/>
    </row>
    <row r="175" spans="1:12" ht="12.75">
      <c r="A175" s="54"/>
      <c r="B175" s="60" t="s">
        <v>102</v>
      </c>
      <c r="C175" s="64">
        <f>'[1]A Level UK cum'!C175</f>
        <v>3790</v>
      </c>
      <c r="D175" s="56">
        <f>'[1]A Level UK cum'!D175</f>
        <v>0.8</v>
      </c>
      <c r="E175" s="57">
        <f>'[1]A Level UK cum'!E175</f>
        <v>4.4</v>
      </c>
      <c r="F175" s="57">
        <f>'[1]A Level UK cum'!F175-'[1]A Level UK cum'!E175</f>
        <v>16.9</v>
      </c>
      <c r="G175" s="57">
        <f>'[1]A Level UK cum'!G175-'[1]A Level UK cum'!F175</f>
        <v>27.7</v>
      </c>
      <c r="H175" s="57">
        <f>'[1]A Level UK cum'!H175-'[1]A Level UK cum'!G175</f>
        <v>25.5</v>
      </c>
      <c r="I175" s="57">
        <f>'[1]A Level UK cum'!I175-'[1]A Level UK cum'!H175</f>
        <v>17.900000000000006</v>
      </c>
      <c r="J175" s="57">
        <f>'[1]A Level UK cum'!J175-'[1]A Level UK cum'!I175</f>
        <v>6.3999999999999915</v>
      </c>
      <c r="K175" s="58">
        <f>'[1]A Level UK cum'!K175-'[1]A Level UK cum'!J175</f>
        <v>1.2000000000000028</v>
      </c>
      <c r="L175" s="59"/>
    </row>
    <row r="176" spans="1:12" ht="12.75">
      <c r="A176" s="54"/>
      <c r="B176" s="60"/>
      <c r="C176" s="61">
        <f>'[1]A Level UK cum'!C176</f>
        <v>4005</v>
      </c>
      <c r="D176" s="62">
        <f>'[1]A Level UK cum'!D176</f>
        <v>0.9</v>
      </c>
      <c r="E176" s="63">
        <f>'[1]A Level UK cum'!E176</f>
        <v>4.5</v>
      </c>
      <c r="F176" s="63">
        <f>'[1]A Level UK cum'!F176-'[1]A Level UK cum'!E176</f>
        <v>17.3</v>
      </c>
      <c r="G176" s="63">
        <f>'[1]A Level UK cum'!G176-'[1]A Level UK cum'!F176</f>
        <v>26.2</v>
      </c>
      <c r="H176" s="63">
        <f>'[1]A Level UK cum'!H176-'[1]A Level UK cum'!G176</f>
        <v>25.700000000000003</v>
      </c>
      <c r="I176" s="63">
        <f>'[1]A Level UK cum'!I176-'[1]A Level UK cum'!H176</f>
        <v>17.89999999999999</v>
      </c>
      <c r="J176" s="63">
        <f>'[1]A Level UK cum'!J176-'[1]A Level UK cum'!I176</f>
        <v>7</v>
      </c>
      <c r="K176" s="62">
        <f>'[1]A Level UK cum'!K176-'[1]A Level UK cum'!J176</f>
        <v>1.4000000000000057</v>
      </c>
      <c r="L176" s="63"/>
    </row>
    <row r="177" spans="1:12" ht="12.75">
      <c r="A177" s="54"/>
      <c r="B177" s="60" t="s">
        <v>34</v>
      </c>
      <c r="C177" s="64">
        <f>'[1]A Level UK cum'!C177</f>
        <v>9495</v>
      </c>
      <c r="D177" s="56">
        <f>'[1]A Level UK cum'!D177</f>
        <v>1.1</v>
      </c>
      <c r="E177" s="57">
        <f>'[1]A Level UK cum'!E177</f>
        <v>4.1</v>
      </c>
      <c r="F177" s="57">
        <f>'[1]A Level UK cum'!F177-'[1]A Level UK cum'!E177</f>
        <v>14.6</v>
      </c>
      <c r="G177" s="57">
        <f>'[1]A Level UK cum'!G177-'[1]A Level UK cum'!F177</f>
        <v>24.599999999999998</v>
      </c>
      <c r="H177" s="57">
        <f>'[1]A Level UK cum'!H177-'[1]A Level UK cum'!G177</f>
        <v>26.799999999999997</v>
      </c>
      <c r="I177" s="57">
        <f>'[1]A Level UK cum'!I177-'[1]A Level UK cum'!H177</f>
        <v>19.700000000000003</v>
      </c>
      <c r="J177" s="57">
        <f>'[1]A Level UK cum'!J177-'[1]A Level UK cum'!I177</f>
        <v>8.5</v>
      </c>
      <c r="K177" s="58">
        <f>'[1]A Level UK cum'!K177-'[1]A Level UK cum'!J177</f>
        <v>1.7000000000000028</v>
      </c>
      <c r="L177" s="59"/>
    </row>
    <row r="178" spans="1:12" ht="12.75">
      <c r="A178" s="66"/>
      <c r="B178" s="66"/>
      <c r="C178" s="68">
        <f>'[1]A Level UK cum'!C178</f>
        <v>10064</v>
      </c>
      <c r="D178" s="69">
        <f>'[1]A Level UK cum'!D178</f>
        <v>1.2</v>
      </c>
      <c r="E178" s="70">
        <f>'[1]A Level UK cum'!E178</f>
        <v>4.2</v>
      </c>
      <c r="F178" s="71">
        <f>'[1]A Level UK cum'!F178-'[1]A Level UK cum'!E178</f>
        <v>14.8</v>
      </c>
      <c r="G178" s="71">
        <f>'[1]A Level UK cum'!G178-'[1]A Level UK cum'!F178</f>
        <v>24.9</v>
      </c>
      <c r="H178" s="71">
        <f>'[1]A Level UK cum'!H178-'[1]A Level UK cum'!G178</f>
        <v>26.300000000000004</v>
      </c>
      <c r="I178" s="71">
        <f>'[1]A Level UK cum'!I178-'[1]A Level UK cum'!H178</f>
        <v>19.599999999999994</v>
      </c>
      <c r="J178" s="71">
        <f>'[1]A Level UK cum'!J178-'[1]A Level UK cum'!I178</f>
        <v>8.299999999999997</v>
      </c>
      <c r="K178" s="69">
        <f>'[1]A Level UK cum'!K178-'[1]A Level UK cum'!J178</f>
        <v>1.9000000000000057</v>
      </c>
      <c r="L178" s="63"/>
    </row>
    <row r="179" spans="1:12" ht="12.75">
      <c r="A179" s="72"/>
      <c r="B179" s="72"/>
      <c r="C179" s="7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1:12" ht="12.75">
      <c r="A180" s="54" t="s">
        <v>120</v>
      </c>
      <c r="B180" s="60" t="s">
        <v>101</v>
      </c>
      <c r="C180" s="64">
        <f>'[1]A Level UK cum'!C180</f>
        <v>388</v>
      </c>
      <c r="D180" s="56">
        <f>'[1]A Level UK cum'!D180</f>
        <v>0.1</v>
      </c>
      <c r="E180" s="57">
        <f>'[1]A Level UK cum'!E180</f>
        <v>2.3</v>
      </c>
      <c r="F180" s="57">
        <f>'[1]A Level UK cum'!F180-'[1]A Level UK cum'!E180</f>
        <v>11.100000000000001</v>
      </c>
      <c r="G180" s="57">
        <f>'[1]A Level UK cum'!G180-'[1]A Level UK cum'!F180</f>
        <v>26.800000000000004</v>
      </c>
      <c r="H180" s="57">
        <f>'[1]A Level UK cum'!H180-'[1]A Level UK cum'!G180</f>
        <v>34</v>
      </c>
      <c r="I180" s="57">
        <f>'[1]A Level UK cum'!I180-'[1]A Level UK cum'!H180</f>
        <v>17.299999999999997</v>
      </c>
      <c r="J180" s="57">
        <f>'[1]A Level UK cum'!J180-'[1]A Level UK cum'!I180</f>
        <v>7.700000000000003</v>
      </c>
      <c r="K180" s="58">
        <f>'[1]A Level UK cum'!K180-'[1]A Level UK cum'!J180</f>
        <v>0.7999999999999972</v>
      </c>
      <c r="L180" s="59"/>
    </row>
    <row r="181" spans="1:12" ht="12.75">
      <c r="A181" s="54"/>
      <c r="B181" s="60"/>
      <c r="C181" s="61">
        <f>'[1]A Level UK cum'!C181</f>
        <v>465</v>
      </c>
      <c r="D181" s="62">
        <f>'[1]A Level UK cum'!D181</f>
        <v>0.1</v>
      </c>
      <c r="E181" s="63">
        <f>'[1]A Level UK cum'!E181</f>
        <v>2.6</v>
      </c>
      <c r="F181" s="63">
        <f>'[1]A Level UK cum'!F181-'[1]A Level UK cum'!E181</f>
        <v>7.700000000000001</v>
      </c>
      <c r="G181" s="63">
        <f>'[1]A Level UK cum'!G181-'[1]A Level UK cum'!F181</f>
        <v>29.099999999999998</v>
      </c>
      <c r="H181" s="63">
        <f>'[1]A Level UK cum'!H181-'[1]A Level UK cum'!G181</f>
        <v>30.9</v>
      </c>
      <c r="I181" s="63">
        <f>'[1]A Level UK cum'!I181-'[1]A Level UK cum'!H181</f>
        <v>22.60000000000001</v>
      </c>
      <c r="J181" s="63">
        <f>'[1]A Level UK cum'!J181-'[1]A Level UK cum'!I181</f>
        <v>6.199999999999989</v>
      </c>
      <c r="K181" s="62">
        <f>'[1]A Level UK cum'!K181-'[1]A Level UK cum'!J181</f>
        <v>0.9000000000000057</v>
      </c>
      <c r="L181" s="63"/>
    </row>
    <row r="182" spans="1:12" ht="12.75">
      <c r="A182" s="54"/>
      <c r="B182" s="60" t="s">
        <v>102</v>
      </c>
      <c r="C182" s="64">
        <f>'[1]A Level UK cum'!C182</f>
        <v>2764</v>
      </c>
      <c r="D182" s="56">
        <f>'[1]A Level UK cum'!D182</f>
        <v>0.6</v>
      </c>
      <c r="E182" s="57">
        <f>'[1]A Level UK cum'!E182</f>
        <v>4.1</v>
      </c>
      <c r="F182" s="57">
        <f>'[1]A Level UK cum'!F182-'[1]A Level UK cum'!E182</f>
        <v>14.299999999999999</v>
      </c>
      <c r="G182" s="57">
        <f>'[1]A Level UK cum'!G182-'[1]A Level UK cum'!F182</f>
        <v>30.800000000000004</v>
      </c>
      <c r="H182" s="57">
        <f>'[1]A Level UK cum'!H182-'[1]A Level UK cum'!G182</f>
        <v>30.099999999999994</v>
      </c>
      <c r="I182" s="57">
        <f>'[1]A Level UK cum'!I182-'[1]A Level UK cum'!H182</f>
        <v>15.700000000000003</v>
      </c>
      <c r="J182" s="57">
        <f>'[1]A Level UK cum'!J182-'[1]A Level UK cum'!I182</f>
        <v>4.299999999999997</v>
      </c>
      <c r="K182" s="58">
        <f>'[1]A Level UK cum'!K182-'[1]A Level UK cum'!J182</f>
        <v>0.7000000000000028</v>
      </c>
      <c r="L182" s="59"/>
    </row>
    <row r="183" spans="1:12" ht="12.75">
      <c r="A183" s="54"/>
      <c r="B183" s="60"/>
      <c r="C183" s="61">
        <f>'[1]A Level UK cum'!C183</f>
        <v>3110</v>
      </c>
      <c r="D183" s="62">
        <f>'[1]A Level UK cum'!D183</f>
        <v>0.7</v>
      </c>
      <c r="E183" s="63">
        <f>'[1]A Level UK cum'!E183</f>
        <v>5</v>
      </c>
      <c r="F183" s="63">
        <f>'[1]A Level UK cum'!F183-'[1]A Level UK cum'!E183</f>
        <v>12.8</v>
      </c>
      <c r="G183" s="63">
        <f>'[1]A Level UK cum'!G183-'[1]A Level UK cum'!F183</f>
        <v>30.2</v>
      </c>
      <c r="H183" s="63">
        <f>'[1]A Level UK cum'!H183-'[1]A Level UK cum'!G183</f>
        <v>30.700000000000003</v>
      </c>
      <c r="I183" s="63">
        <f>'[1]A Level UK cum'!I183-'[1]A Level UK cum'!H183</f>
        <v>15.899999999999991</v>
      </c>
      <c r="J183" s="63">
        <f>'[1]A Level UK cum'!J183-'[1]A Level UK cum'!I183</f>
        <v>4.800000000000011</v>
      </c>
      <c r="K183" s="62">
        <f>'[1]A Level UK cum'!K183-'[1]A Level UK cum'!J183</f>
        <v>0.5999999999999943</v>
      </c>
      <c r="L183" s="63"/>
    </row>
    <row r="184" spans="1:12" ht="12.75">
      <c r="A184" s="54"/>
      <c r="B184" s="60" t="s">
        <v>34</v>
      </c>
      <c r="C184" s="64">
        <f>'[1]A Level UK cum'!C184</f>
        <v>3152</v>
      </c>
      <c r="D184" s="56">
        <f>'[1]A Level UK cum'!D184</f>
        <v>0.4</v>
      </c>
      <c r="E184" s="57">
        <f>'[1]A Level UK cum'!E184</f>
        <v>3.9</v>
      </c>
      <c r="F184" s="57">
        <f>'[1]A Level UK cum'!F184-'[1]A Level UK cum'!E184</f>
        <v>13.9</v>
      </c>
      <c r="G184" s="57">
        <f>'[1]A Level UK cum'!G184-'[1]A Level UK cum'!F184</f>
        <v>30.3</v>
      </c>
      <c r="H184" s="57">
        <f>'[1]A Level UK cum'!H184-'[1]A Level UK cum'!G184</f>
        <v>30.6</v>
      </c>
      <c r="I184" s="57">
        <f>'[1]A Level UK cum'!I184-'[1]A Level UK cum'!H184</f>
        <v>15.899999999999991</v>
      </c>
      <c r="J184" s="57">
        <f>'[1]A Level UK cum'!J184-'[1]A Level UK cum'!I184</f>
        <v>4.700000000000003</v>
      </c>
      <c r="K184" s="58">
        <f>'[1]A Level UK cum'!K184-'[1]A Level UK cum'!J184</f>
        <v>0.7000000000000028</v>
      </c>
      <c r="L184" s="59"/>
    </row>
    <row r="185" spans="1:12" ht="12.75">
      <c r="A185" s="54"/>
      <c r="B185" s="60"/>
      <c r="C185" s="61">
        <f>'[1]A Level UK cum'!C185</f>
        <v>3575</v>
      </c>
      <c r="D185" s="62">
        <f>'[1]A Level UK cum'!D185</f>
        <v>0.4</v>
      </c>
      <c r="E185" s="63">
        <f>'[1]A Level UK cum'!E185</f>
        <v>4.7</v>
      </c>
      <c r="F185" s="63">
        <f>'[1]A Level UK cum'!F185-'[1]A Level UK cum'!E185</f>
        <v>12.100000000000001</v>
      </c>
      <c r="G185" s="63">
        <f>'[1]A Level UK cum'!G185-'[1]A Level UK cum'!F185</f>
        <v>30.099999999999998</v>
      </c>
      <c r="H185" s="63">
        <f>'[1]A Level UK cum'!H185-'[1]A Level UK cum'!G185</f>
        <v>30.699999999999996</v>
      </c>
      <c r="I185" s="63">
        <f>'[1]A Level UK cum'!I185-'[1]A Level UK cum'!H185</f>
        <v>16.80000000000001</v>
      </c>
      <c r="J185" s="63">
        <f>'[1]A Level UK cum'!J185-'[1]A Level UK cum'!I185</f>
        <v>4.8999999999999915</v>
      </c>
      <c r="K185" s="62">
        <f>'[1]A Level UK cum'!K185-'[1]A Level UK cum'!J185</f>
        <v>0.7000000000000028</v>
      </c>
      <c r="L185" s="63"/>
    </row>
    <row r="186" spans="1:12" ht="12.75">
      <c r="A186" s="54"/>
      <c r="B186" s="60"/>
      <c r="C186" s="61"/>
      <c r="D186" s="77"/>
      <c r="E186" s="63"/>
      <c r="F186" s="63"/>
      <c r="G186" s="63"/>
      <c r="H186" s="63"/>
      <c r="I186" s="63"/>
      <c r="J186" s="63"/>
      <c r="K186" s="62"/>
      <c r="L186" s="63"/>
    </row>
    <row r="187" spans="1:12" ht="12.75">
      <c r="A187" s="54" t="s">
        <v>121</v>
      </c>
      <c r="B187" s="60" t="s">
        <v>101</v>
      </c>
      <c r="C187" s="64">
        <f>'[1]A Level UK cum'!C187</f>
        <v>11030</v>
      </c>
      <c r="D187" s="56">
        <f>'[1]A Level UK cum'!D187</f>
        <v>2.8</v>
      </c>
      <c r="E187" s="57">
        <f>'[1]A Level UK cum'!E187</f>
        <v>2.4</v>
      </c>
      <c r="F187" s="57">
        <f>'[1]A Level UK cum'!F187-'[1]A Level UK cum'!E187</f>
        <v>8.799999999999999</v>
      </c>
      <c r="G187" s="57">
        <f>'[1]A Level UK cum'!G187-'[1]A Level UK cum'!F187</f>
        <v>21.2</v>
      </c>
      <c r="H187" s="57">
        <f>'[1]A Level UK cum'!H187-'[1]A Level UK cum'!G187</f>
        <v>27.200000000000003</v>
      </c>
      <c r="I187" s="57">
        <f>'[1]A Level UK cum'!I187-'[1]A Level UK cum'!H187</f>
        <v>23.499999999999993</v>
      </c>
      <c r="J187" s="57">
        <f>'[1]A Level UK cum'!J187-'[1]A Level UK cum'!I187</f>
        <v>13.5</v>
      </c>
      <c r="K187" s="58">
        <f>'[1]A Level UK cum'!K187-'[1]A Level UK cum'!J187</f>
        <v>3.4000000000000057</v>
      </c>
      <c r="L187" s="59"/>
    </row>
    <row r="188" spans="1:12" ht="12.75">
      <c r="A188" s="54"/>
      <c r="B188" s="60"/>
      <c r="C188" s="61">
        <f>'[1]A Level UK cum'!C188</f>
        <v>12612</v>
      </c>
      <c r="D188" s="62">
        <f>'[1]A Level UK cum'!D188</f>
        <v>3.1</v>
      </c>
      <c r="E188" s="63">
        <f>'[1]A Level UK cum'!E188</f>
        <v>2.9</v>
      </c>
      <c r="F188" s="63">
        <f>'[1]A Level UK cum'!F188-'[1]A Level UK cum'!E188</f>
        <v>8.799999999999999</v>
      </c>
      <c r="G188" s="63">
        <f>'[1]A Level UK cum'!G188-'[1]A Level UK cum'!F188</f>
        <v>20.2</v>
      </c>
      <c r="H188" s="63">
        <f>'[1]A Level UK cum'!H188-'[1]A Level UK cum'!G188</f>
        <v>26.200000000000003</v>
      </c>
      <c r="I188" s="63">
        <f>'[1]A Level UK cum'!I188-'[1]A Level UK cum'!H188</f>
        <v>23.999999999999993</v>
      </c>
      <c r="J188" s="63">
        <f>'[1]A Level UK cum'!J188-'[1]A Level UK cum'!I188</f>
        <v>14.400000000000006</v>
      </c>
      <c r="K188" s="62">
        <f>'[1]A Level UK cum'!K188-'[1]A Level UK cum'!J188</f>
        <v>3.5</v>
      </c>
      <c r="L188" s="63"/>
    </row>
    <row r="189" spans="1:12" ht="12.75">
      <c r="A189" s="54"/>
      <c r="B189" s="60" t="s">
        <v>102</v>
      </c>
      <c r="C189" s="64">
        <f>'[1]A Level UK cum'!C189</f>
        <v>5866</v>
      </c>
      <c r="D189" s="56">
        <f>'[1]A Level UK cum'!D189</f>
        <v>1.3</v>
      </c>
      <c r="E189" s="57">
        <f>'[1]A Level UK cum'!E189</f>
        <v>6.5</v>
      </c>
      <c r="F189" s="57">
        <f>'[1]A Level UK cum'!F189-'[1]A Level UK cum'!E189</f>
        <v>15.100000000000001</v>
      </c>
      <c r="G189" s="57">
        <f>'[1]A Level UK cum'!G189-'[1]A Level UK cum'!F189</f>
        <v>25.6</v>
      </c>
      <c r="H189" s="57">
        <f>'[1]A Level UK cum'!H189-'[1]A Level UK cum'!G189</f>
        <v>24.299999999999997</v>
      </c>
      <c r="I189" s="57">
        <f>'[1]A Level UK cum'!I189-'[1]A Level UK cum'!H189</f>
        <v>17.900000000000006</v>
      </c>
      <c r="J189" s="57">
        <f>'[1]A Level UK cum'!J189-'[1]A Level UK cum'!I189</f>
        <v>8.699999999999989</v>
      </c>
      <c r="K189" s="58">
        <f>'[1]A Level UK cum'!K189-'[1]A Level UK cum'!J189</f>
        <v>1.9000000000000057</v>
      </c>
      <c r="L189" s="59"/>
    </row>
    <row r="190" spans="1:12" ht="12.75">
      <c r="A190" s="54"/>
      <c r="B190" s="60"/>
      <c r="C190" s="61">
        <f>'[1]A Level UK cum'!C190</f>
        <v>6732</v>
      </c>
      <c r="D190" s="62">
        <f>'[1]A Level UK cum'!D190</f>
        <v>1.4</v>
      </c>
      <c r="E190" s="63">
        <f>'[1]A Level UK cum'!E190</f>
        <v>7.3</v>
      </c>
      <c r="F190" s="63">
        <f>'[1]A Level UK cum'!F190-'[1]A Level UK cum'!E190</f>
        <v>14.3</v>
      </c>
      <c r="G190" s="63">
        <f>'[1]A Level UK cum'!G190-'[1]A Level UK cum'!F190</f>
        <v>23.699999999999996</v>
      </c>
      <c r="H190" s="63">
        <f>'[1]A Level UK cum'!H190-'[1]A Level UK cum'!G190</f>
        <v>24.200000000000003</v>
      </c>
      <c r="I190" s="63">
        <f>'[1]A Level UK cum'!I190-'[1]A Level UK cum'!H190</f>
        <v>18.700000000000003</v>
      </c>
      <c r="J190" s="63">
        <f>'[1]A Level UK cum'!J190-'[1]A Level UK cum'!I190</f>
        <v>9.599999999999994</v>
      </c>
      <c r="K190" s="62">
        <f>'[1]A Level UK cum'!K190-'[1]A Level UK cum'!J190</f>
        <v>2.200000000000003</v>
      </c>
      <c r="L190" s="63"/>
    </row>
    <row r="191" spans="1:12" ht="12.75">
      <c r="A191" s="54"/>
      <c r="B191" s="60" t="s">
        <v>34</v>
      </c>
      <c r="C191" s="64">
        <f>'[1]A Level UK cum'!C191</f>
        <v>16896</v>
      </c>
      <c r="D191" s="56">
        <f>'[1]A Level UK cum'!D191</f>
        <v>2</v>
      </c>
      <c r="E191" s="57">
        <f>'[1]A Level UK cum'!E191</f>
        <v>3.8</v>
      </c>
      <c r="F191" s="57">
        <f>'[1]A Level UK cum'!F191-'[1]A Level UK cum'!E191</f>
        <v>11</v>
      </c>
      <c r="G191" s="57">
        <f>'[1]A Level UK cum'!G191-'[1]A Level UK cum'!F191</f>
        <v>22.7</v>
      </c>
      <c r="H191" s="57">
        <f>'[1]A Level UK cum'!H191-'[1]A Level UK cum'!G191</f>
        <v>26.299999999999997</v>
      </c>
      <c r="I191" s="57">
        <f>'[1]A Level UK cum'!I191-'[1]A Level UK cum'!H191</f>
        <v>21.5</v>
      </c>
      <c r="J191" s="57">
        <f>'[1]A Level UK cum'!J191-'[1]A Level UK cum'!I191</f>
        <v>11.799999999999997</v>
      </c>
      <c r="K191" s="58">
        <f>'[1]A Level UK cum'!K191-'[1]A Level UK cum'!J191</f>
        <v>2.9000000000000057</v>
      </c>
      <c r="L191" s="59"/>
    </row>
    <row r="192" spans="1:12" ht="12.75">
      <c r="A192" s="54"/>
      <c r="B192" s="60"/>
      <c r="C192" s="61">
        <f>'[1]A Level UK cum'!C192</f>
        <v>19344</v>
      </c>
      <c r="D192" s="62">
        <f>'[1]A Level UK cum'!D192</f>
        <v>2.2</v>
      </c>
      <c r="E192" s="63">
        <f>'[1]A Level UK cum'!E192</f>
        <v>4.4</v>
      </c>
      <c r="F192" s="63">
        <f>'[1]A Level UK cum'!F192-'[1]A Level UK cum'!E192</f>
        <v>10.799999999999999</v>
      </c>
      <c r="G192" s="63">
        <f>'[1]A Level UK cum'!G192-'[1]A Level UK cum'!F192</f>
        <v>21.3</v>
      </c>
      <c r="H192" s="63">
        <f>'[1]A Level UK cum'!H192-'[1]A Level UK cum'!G192</f>
        <v>25.6</v>
      </c>
      <c r="I192" s="63">
        <f>'[1]A Level UK cum'!I192-'[1]A Level UK cum'!H192</f>
        <v>22.1</v>
      </c>
      <c r="J192" s="63">
        <f>'[1]A Level UK cum'!J192-'[1]A Level UK cum'!I192</f>
        <v>12.700000000000003</v>
      </c>
      <c r="K192" s="62">
        <f>'[1]A Level UK cum'!K192-'[1]A Level UK cum'!J192</f>
        <v>3.0999999999999943</v>
      </c>
      <c r="L192" s="63"/>
    </row>
    <row r="193" spans="1:12" ht="12.75">
      <c r="A193" s="54"/>
      <c r="B193" s="60"/>
      <c r="C193" s="61"/>
      <c r="D193" s="62"/>
      <c r="E193" s="63"/>
      <c r="F193" s="63"/>
      <c r="G193" s="63"/>
      <c r="H193" s="63"/>
      <c r="I193" s="63"/>
      <c r="J193" s="63"/>
      <c r="K193" s="62"/>
      <c r="L193" s="63"/>
    </row>
    <row r="194" spans="1:12" ht="12.75">
      <c r="A194" s="54" t="s">
        <v>122</v>
      </c>
      <c r="B194" s="60" t="s">
        <v>101</v>
      </c>
      <c r="C194" s="64">
        <f>'[1]A Level UK cum'!C194</f>
        <v>27148</v>
      </c>
      <c r="D194" s="56">
        <f>'[1]A Level UK cum'!D194</f>
        <v>6.9</v>
      </c>
      <c r="E194" s="57">
        <f>'[1]A Level UK cum'!E194</f>
        <v>9.4</v>
      </c>
      <c r="F194" s="57">
        <f>'[1]A Level UK cum'!F194-'[1]A Level UK cum'!E194</f>
        <v>21.299999999999997</v>
      </c>
      <c r="G194" s="57">
        <f>'[1]A Level UK cum'!G194-'[1]A Level UK cum'!F194</f>
        <v>22.7</v>
      </c>
      <c r="H194" s="57">
        <f>'[1]A Level UK cum'!H194-'[1]A Level UK cum'!G194</f>
        <v>19.500000000000007</v>
      </c>
      <c r="I194" s="57">
        <f>'[1]A Level UK cum'!I194-'[1]A Level UK cum'!H194</f>
        <v>14.399999999999991</v>
      </c>
      <c r="J194" s="57">
        <f>'[1]A Level UK cum'!J194-'[1]A Level UK cum'!I194</f>
        <v>9.200000000000003</v>
      </c>
      <c r="K194" s="58">
        <f>'[1]A Level UK cum'!K194-'[1]A Level UK cum'!J194</f>
        <v>3.5</v>
      </c>
      <c r="L194" s="59"/>
    </row>
    <row r="195" spans="1:12" ht="12.75">
      <c r="A195" s="54"/>
      <c r="B195" s="60"/>
      <c r="C195" s="61">
        <f>'[1]A Level UK cum'!C195</f>
        <v>26011</v>
      </c>
      <c r="D195" s="62">
        <f>'[1]A Level UK cum'!D195</f>
        <v>6.5</v>
      </c>
      <c r="E195" s="63">
        <f>'[1]A Level UK cum'!E195</f>
        <v>10.2</v>
      </c>
      <c r="F195" s="63">
        <f>'[1]A Level UK cum'!F195-'[1]A Level UK cum'!E195</f>
        <v>21.5</v>
      </c>
      <c r="G195" s="63">
        <f>'[1]A Level UK cum'!G195-'[1]A Level UK cum'!F195</f>
        <v>22.099999999999998</v>
      </c>
      <c r="H195" s="63">
        <f>'[1]A Level UK cum'!H195-'[1]A Level UK cum'!G195</f>
        <v>18.400000000000006</v>
      </c>
      <c r="I195" s="63">
        <f>'[1]A Level UK cum'!I195-'[1]A Level UK cum'!H195</f>
        <v>15</v>
      </c>
      <c r="J195" s="63">
        <f>'[1]A Level UK cum'!J195-'[1]A Level UK cum'!I195</f>
        <v>9.200000000000003</v>
      </c>
      <c r="K195" s="62">
        <f>'[1]A Level UK cum'!K195-'[1]A Level UK cum'!J195</f>
        <v>3.5999999999999943</v>
      </c>
      <c r="L195" s="63"/>
    </row>
    <row r="196" spans="1:12" ht="12.75">
      <c r="A196" s="54"/>
      <c r="B196" s="60" t="s">
        <v>102</v>
      </c>
      <c r="C196" s="64">
        <f>'[1]A Level UK cum'!C196</f>
        <v>7361</v>
      </c>
      <c r="D196" s="56">
        <f>'[1]A Level UK cum'!D196</f>
        <v>1.6</v>
      </c>
      <c r="E196" s="57">
        <f>'[1]A Level UK cum'!E196</f>
        <v>11.6</v>
      </c>
      <c r="F196" s="57">
        <f>'[1]A Level UK cum'!F196-'[1]A Level UK cum'!E196</f>
        <v>24.6</v>
      </c>
      <c r="G196" s="57">
        <f>'[1]A Level UK cum'!G196-'[1]A Level UK cum'!F196</f>
        <v>24.5</v>
      </c>
      <c r="H196" s="57">
        <f>'[1]A Level UK cum'!H196-'[1]A Level UK cum'!G196</f>
        <v>17.39999999999999</v>
      </c>
      <c r="I196" s="57">
        <f>'[1]A Level UK cum'!I196-'[1]A Level UK cum'!H196</f>
        <v>12.100000000000009</v>
      </c>
      <c r="J196" s="57">
        <f>'[1]A Level UK cum'!J196-'[1]A Level UK cum'!I196</f>
        <v>7.5</v>
      </c>
      <c r="K196" s="58">
        <f>'[1]A Level UK cum'!K196-'[1]A Level UK cum'!J196</f>
        <v>2.299999999999997</v>
      </c>
      <c r="L196" s="59"/>
    </row>
    <row r="197" spans="1:12" ht="12.75">
      <c r="A197" s="54"/>
      <c r="B197" s="60"/>
      <c r="C197" s="61">
        <f>'[1]A Level UK cum'!C197</f>
        <v>6849</v>
      </c>
      <c r="D197" s="62">
        <f>'[1]A Level UK cum'!D197</f>
        <v>1.5</v>
      </c>
      <c r="E197" s="63">
        <f>'[1]A Level UK cum'!E197</f>
        <v>11.2</v>
      </c>
      <c r="F197" s="63">
        <f>'[1]A Level UK cum'!F197-'[1]A Level UK cum'!E197</f>
        <v>26.8</v>
      </c>
      <c r="G197" s="63">
        <f>'[1]A Level UK cum'!G197-'[1]A Level UK cum'!F197</f>
        <v>22.5</v>
      </c>
      <c r="H197" s="63">
        <f>'[1]A Level UK cum'!H197-'[1]A Level UK cum'!G197</f>
        <v>18</v>
      </c>
      <c r="I197" s="63">
        <f>'[1]A Level UK cum'!I197-'[1]A Level UK cum'!H197</f>
        <v>12.400000000000006</v>
      </c>
      <c r="J197" s="63">
        <f>'[1]A Level UK cum'!J197-'[1]A Level UK cum'!I197</f>
        <v>6.799999999999997</v>
      </c>
      <c r="K197" s="62">
        <f>'[1]A Level UK cum'!K197-'[1]A Level UK cum'!J197</f>
        <v>2.299999999999997</v>
      </c>
      <c r="L197" s="63"/>
    </row>
    <row r="198" spans="1:12" ht="12.75">
      <c r="A198" s="54"/>
      <c r="B198" s="60" t="s">
        <v>34</v>
      </c>
      <c r="C198" s="64">
        <f>'[1]A Level UK cum'!C198</f>
        <v>34509</v>
      </c>
      <c r="D198" s="56">
        <f>'[1]A Level UK cum'!D198</f>
        <v>4</v>
      </c>
      <c r="E198" s="57">
        <f>'[1]A Level UK cum'!E198</f>
        <v>9.9</v>
      </c>
      <c r="F198" s="57">
        <f>'[1]A Level UK cum'!F198-'[1]A Level UK cum'!E198</f>
        <v>22</v>
      </c>
      <c r="G198" s="57">
        <f>'[1]A Level UK cum'!G198-'[1]A Level UK cum'!F198</f>
        <v>23.1</v>
      </c>
      <c r="H198" s="57">
        <f>'[1]A Level UK cum'!H198-'[1]A Level UK cum'!G198</f>
        <v>19</v>
      </c>
      <c r="I198" s="57">
        <f>'[1]A Level UK cum'!I198-'[1]A Level UK cum'!H198</f>
        <v>13.900000000000006</v>
      </c>
      <c r="J198" s="57">
        <f>'[1]A Level UK cum'!J198-'[1]A Level UK cum'!I198</f>
        <v>8.899999999999991</v>
      </c>
      <c r="K198" s="58">
        <f>'[1]A Level UK cum'!K198-'[1]A Level UK cum'!J198</f>
        <v>3.200000000000003</v>
      </c>
      <c r="L198" s="59"/>
    </row>
    <row r="199" spans="1:12" ht="12.75">
      <c r="A199" s="54"/>
      <c r="B199" s="60"/>
      <c r="C199" s="61">
        <f>'[1]A Level UK cum'!C199</f>
        <v>32860</v>
      </c>
      <c r="D199" s="62">
        <f>'[1]A Level UK cum'!D199</f>
        <v>3.8</v>
      </c>
      <c r="E199" s="63">
        <f>'[1]A Level UK cum'!E199</f>
        <v>10.4</v>
      </c>
      <c r="F199" s="63">
        <f>'[1]A Level UK cum'!F199-'[1]A Level UK cum'!E199</f>
        <v>22.6</v>
      </c>
      <c r="G199" s="63">
        <f>'[1]A Level UK cum'!G199-'[1]A Level UK cum'!F199</f>
        <v>22.200000000000003</v>
      </c>
      <c r="H199" s="63">
        <f>'[1]A Level UK cum'!H199-'[1]A Level UK cum'!G199</f>
        <v>18.299999999999997</v>
      </c>
      <c r="I199" s="63">
        <f>'[1]A Level UK cum'!I199-'[1]A Level UK cum'!H199</f>
        <v>14.5</v>
      </c>
      <c r="J199" s="63">
        <f>'[1]A Level UK cum'!J199-'[1]A Level UK cum'!I199</f>
        <v>8.700000000000003</v>
      </c>
      <c r="K199" s="62">
        <f>'[1]A Level UK cum'!K199-'[1]A Level UK cum'!J199</f>
        <v>3.299999999999997</v>
      </c>
      <c r="L199" s="63"/>
    </row>
    <row r="200" spans="1:12" ht="12.75">
      <c r="A200" s="54"/>
      <c r="B200" s="60"/>
      <c r="C200" s="61"/>
      <c r="D200" s="62"/>
      <c r="E200" s="63"/>
      <c r="F200" s="63"/>
      <c r="G200" s="63"/>
      <c r="H200" s="63"/>
      <c r="I200" s="63"/>
      <c r="J200" s="63"/>
      <c r="K200" s="62"/>
      <c r="L200" s="63"/>
    </row>
    <row r="201" spans="1:12" ht="12.75">
      <c r="A201" s="54" t="s">
        <v>123</v>
      </c>
      <c r="B201" s="60" t="s">
        <v>101</v>
      </c>
      <c r="C201" s="64">
        <f>'[1]A Level UK cum'!C201</f>
        <v>8669</v>
      </c>
      <c r="D201" s="56">
        <f>'[1]A Level UK cum'!D201</f>
        <v>2.2</v>
      </c>
      <c r="E201" s="57">
        <f>'[1]A Level UK cum'!E201</f>
        <v>6.2</v>
      </c>
      <c r="F201" s="57">
        <f>'[1]A Level UK cum'!F201-'[1]A Level UK cum'!E201</f>
        <v>21.3</v>
      </c>
      <c r="G201" s="57">
        <f>'[1]A Level UK cum'!G201-'[1]A Level UK cum'!F201</f>
        <v>28.9</v>
      </c>
      <c r="H201" s="57">
        <f>'[1]A Level UK cum'!H201-'[1]A Level UK cum'!G201</f>
        <v>23.4</v>
      </c>
      <c r="I201" s="57">
        <f>'[1]A Level UK cum'!I201-'[1]A Level UK cum'!H201</f>
        <v>13.200000000000003</v>
      </c>
      <c r="J201" s="57">
        <f>'[1]A Level UK cum'!J201-'[1]A Level UK cum'!I201</f>
        <v>5.200000000000003</v>
      </c>
      <c r="K201" s="58">
        <f>'[1]A Level UK cum'!K201-'[1]A Level UK cum'!J201</f>
        <v>1.7999999999999972</v>
      </c>
      <c r="L201" s="59"/>
    </row>
    <row r="202" spans="1:12" ht="12.75">
      <c r="A202" s="54"/>
      <c r="B202" s="60"/>
      <c r="C202" s="61">
        <f>'[1]A Level UK cum'!C202</f>
        <v>8519</v>
      </c>
      <c r="D202" s="62">
        <f>'[1]A Level UK cum'!D202</f>
        <v>2.1</v>
      </c>
      <c r="E202" s="63">
        <f>'[1]A Level UK cum'!E202</f>
        <v>7.9</v>
      </c>
      <c r="F202" s="63">
        <f>'[1]A Level UK cum'!F202-'[1]A Level UK cum'!E202</f>
        <v>21.700000000000003</v>
      </c>
      <c r="G202" s="63">
        <f>'[1]A Level UK cum'!G202-'[1]A Level UK cum'!F202</f>
        <v>29.199999999999996</v>
      </c>
      <c r="H202" s="63">
        <f>'[1]A Level UK cum'!H202-'[1]A Level UK cum'!G202</f>
        <v>22.400000000000006</v>
      </c>
      <c r="I202" s="63">
        <f>'[1]A Level UK cum'!I202-'[1]A Level UK cum'!H202</f>
        <v>12.099999999999994</v>
      </c>
      <c r="J202" s="63">
        <f>'[1]A Level UK cum'!J202-'[1]A Level UK cum'!I202</f>
        <v>5</v>
      </c>
      <c r="K202" s="62">
        <f>'[1]A Level UK cum'!K202-'[1]A Level UK cum'!J202</f>
        <v>1.7000000000000028</v>
      </c>
      <c r="L202" s="63"/>
    </row>
    <row r="203" spans="1:12" ht="12.75">
      <c r="A203" s="54"/>
      <c r="B203" s="60" t="s">
        <v>102</v>
      </c>
      <c r="C203" s="64">
        <f>'[1]A Level UK cum'!C203</f>
        <v>6591</v>
      </c>
      <c r="D203" s="56">
        <f>'[1]A Level UK cum'!D203</f>
        <v>1.4</v>
      </c>
      <c r="E203" s="57">
        <f>'[1]A Level UK cum'!E203</f>
        <v>8.1</v>
      </c>
      <c r="F203" s="57">
        <f>'[1]A Level UK cum'!F203-'[1]A Level UK cum'!E203</f>
        <v>25.4</v>
      </c>
      <c r="G203" s="57">
        <f>'[1]A Level UK cum'!G203-'[1]A Level UK cum'!F203</f>
        <v>29.5</v>
      </c>
      <c r="H203" s="57">
        <f>'[1]A Level UK cum'!H203-'[1]A Level UK cum'!G203</f>
        <v>20.299999999999997</v>
      </c>
      <c r="I203" s="57">
        <f>'[1]A Level UK cum'!I203-'[1]A Level UK cum'!H203</f>
        <v>10.799999999999997</v>
      </c>
      <c r="J203" s="57">
        <f>'[1]A Level UK cum'!J203-'[1]A Level UK cum'!I203</f>
        <v>4.700000000000003</v>
      </c>
      <c r="K203" s="58">
        <f>'[1]A Level UK cum'!K203-'[1]A Level UK cum'!J203</f>
        <v>1.2000000000000028</v>
      </c>
      <c r="L203" s="59"/>
    </row>
    <row r="204" spans="1:12" ht="12.75">
      <c r="A204" s="54"/>
      <c r="B204" s="60"/>
      <c r="C204" s="61">
        <f>'[1]A Level UK cum'!C204</f>
        <v>6329</v>
      </c>
      <c r="D204" s="62">
        <f>'[1]A Level UK cum'!D204</f>
        <v>1.4</v>
      </c>
      <c r="E204" s="63">
        <f>'[1]A Level UK cum'!E204</f>
        <v>10</v>
      </c>
      <c r="F204" s="63">
        <f>'[1]A Level UK cum'!F204-'[1]A Level UK cum'!E204</f>
        <v>25.299999999999997</v>
      </c>
      <c r="G204" s="63">
        <f>'[1]A Level UK cum'!G204-'[1]A Level UK cum'!F204</f>
        <v>28.700000000000003</v>
      </c>
      <c r="H204" s="63">
        <f>'[1]A Level UK cum'!H204-'[1]A Level UK cum'!G204</f>
        <v>19.700000000000003</v>
      </c>
      <c r="I204" s="63">
        <f>'[1]A Level UK cum'!I204-'[1]A Level UK cum'!H204</f>
        <v>10.5</v>
      </c>
      <c r="J204" s="63">
        <f>'[1]A Level UK cum'!J204-'[1]A Level UK cum'!I204</f>
        <v>4</v>
      </c>
      <c r="K204" s="62">
        <f>'[1]A Level UK cum'!K204-'[1]A Level UK cum'!J204</f>
        <v>1.7999999999999972</v>
      </c>
      <c r="L204" s="63"/>
    </row>
    <row r="205" spans="1:12" ht="12.75">
      <c r="A205" s="54"/>
      <c r="B205" s="60" t="s">
        <v>34</v>
      </c>
      <c r="C205" s="64">
        <f>'[1]A Level UK cum'!C205</f>
        <v>15260</v>
      </c>
      <c r="D205" s="56">
        <f>'[1]A Level UK cum'!D205</f>
        <v>1.8</v>
      </c>
      <c r="E205" s="57">
        <f>'[1]A Level UK cum'!E205</f>
        <v>7</v>
      </c>
      <c r="F205" s="57">
        <f>'[1]A Level UK cum'!F205-'[1]A Level UK cum'!E205</f>
        <v>23.1</v>
      </c>
      <c r="G205" s="57">
        <f>'[1]A Level UK cum'!G205-'[1]A Level UK cum'!F205</f>
        <v>29.1</v>
      </c>
      <c r="H205" s="57">
        <f>'[1]A Level UK cum'!H205-'[1]A Level UK cum'!G205</f>
        <v>22.099999999999994</v>
      </c>
      <c r="I205" s="57">
        <f>'[1]A Level UK cum'!I205-'[1]A Level UK cum'!H205</f>
        <v>12.200000000000003</v>
      </c>
      <c r="J205" s="57">
        <f>'[1]A Level UK cum'!J205-'[1]A Level UK cum'!I205</f>
        <v>5</v>
      </c>
      <c r="K205" s="58">
        <f>'[1]A Level UK cum'!K205-'[1]A Level UK cum'!J205</f>
        <v>1.5</v>
      </c>
      <c r="L205" s="59"/>
    </row>
    <row r="206" spans="1:12" ht="12.75">
      <c r="A206" s="54"/>
      <c r="B206" s="60"/>
      <c r="C206" s="61">
        <f>'[1]A Level UK cum'!C206</f>
        <v>14848</v>
      </c>
      <c r="D206" s="62">
        <f>'[1]A Level UK cum'!D206</f>
        <v>1.7</v>
      </c>
      <c r="E206" s="63">
        <f>'[1]A Level UK cum'!E206</f>
        <v>8.8</v>
      </c>
      <c r="F206" s="63">
        <f>'[1]A Level UK cum'!F206-'[1]A Level UK cum'!E206</f>
        <v>23.2</v>
      </c>
      <c r="G206" s="63">
        <f>'[1]A Level UK cum'!G206-'[1]A Level UK cum'!F206</f>
        <v>29</v>
      </c>
      <c r="H206" s="63">
        <f>'[1]A Level UK cum'!H206-'[1]A Level UK cum'!G206</f>
        <v>21.299999999999997</v>
      </c>
      <c r="I206" s="63">
        <f>'[1]A Level UK cum'!I206-'[1]A Level UK cum'!H206</f>
        <v>11.400000000000006</v>
      </c>
      <c r="J206" s="63">
        <f>'[1]A Level UK cum'!J206-'[1]A Level UK cum'!I206</f>
        <v>4.599999999999994</v>
      </c>
      <c r="K206" s="62">
        <f>'[1]A Level UK cum'!K206-'[1]A Level UK cum'!J206</f>
        <v>1.7000000000000028</v>
      </c>
      <c r="L206" s="63"/>
    </row>
    <row r="207" spans="1:12" ht="12.75">
      <c r="A207" s="54"/>
      <c r="B207" s="60"/>
      <c r="C207" s="61"/>
      <c r="D207" s="62"/>
      <c r="E207" s="63"/>
      <c r="F207" s="63"/>
      <c r="G207" s="63"/>
      <c r="H207" s="63"/>
      <c r="I207" s="63"/>
      <c r="J207" s="63"/>
      <c r="K207" s="62"/>
      <c r="L207" s="63"/>
    </row>
    <row r="208" spans="1:12" ht="12.75">
      <c r="A208" s="54" t="s">
        <v>124</v>
      </c>
      <c r="B208" s="60" t="s">
        <v>101</v>
      </c>
      <c r="C208" s="64">
        <f>'[1]A Level UK cum'!C208</f>
        <v>15178</v>
      </c>
      <c r="D208" s="56">
        <f>'[1]A Level UK cum'!D208</f>
        <v>3.8</v>
      </c>
      <c r="E208" s="57">
        <f>'[1]A Level UK cum'!E208</f>
        <v>2</v>
      </c>
      <c r="F208" s="57">
        <f>'[1]A Level UK cum'!F208-'[1]A Level UK cum'!E208</f>
        <v>8.5</v>
      </c>
      <c r="G208" s="57">
        <f>'[1]A Level UK cum'!G208-'[1]A Level UK cum'!F208</f>
        <v>21.4</v>
      </c>
      <c r="H208" s="57">
        <f>'[1]A Level UK cum'!H208-'[1]A Level UK cum'!G208</f>
        <v>27.800000000000004</v>
      </c>
      <c r="I208" s="57">
        <f>'[1]A Level UK cum'!I208-'[1]A Level UK cum'!H208</f>
        <v>23.599999999999994</v>
      </c>
      <c r="J208" s="57">
        <f>'[1]A Level UK cum'!J208-'[1]A Level UK cum'!I208</f>
        <v>12.5</v>
      </c>
      <c r="K208" s="58">
        <f>'[1]A Level UK cum'!K208-'[1]A Level UK cum'!J208</f>
        <v>4.200000000000003</v>
      </c>
      <c r="L208" s="59"/>
    </row>
    <row r="209" spans="1:12" ht="12.75">
      <c r="A209" s="54"/>
      <c r="B209" s="60"/>
      <c r="C209" s="61">
        <f>'[1]A Level UK cum'!C209</f>
        <v>15238</v>
      </c>
      <c r="D209" s="62">
        <f>'[1]A Level UK cum'!D209</f>
        <v>3.8</v>
      </c>
      <c r="E209" s="63">
        <f>'[1]A Level UK cum'!E209</f>
        <v>2.4</v>
      </c>
      <c r="F209" s="63">
        <f>'[1]A Level UK cum'!F209-'[1]A Level UK cum'!E209</f>
        <v>9.299999999999999</v>
      </c>
      <c r="G209" s="63">
        <f>'[1]A Level UK cum'!G209-'[1]A Level UK cum'!F209</f>
        <v>21.3</v>
      </c>
      <c r="H209" s="63">
        <f>'[1]A Level UK cum'!H209-'[1]A Level UK cum'!G209</f>
        <v>27.6</v>
      </c>
      <c r="I209" s="63">
        <f>'[1]A Level UK cum'!I209-'[1]A Level UK cum'!H209</f>
        <v>22.300000000000004</v>
      </c>
      <c r="J209" s="63">
        <f>'[1]A Level UK cum'!J209-'[1]A Level UK cum'!I209</f>
        <v>12.399999999999991</v>
      </c>
      <c r="K209" s="62">
        <f>'[1]A Level UK cum'!K209-'[1]A Level UK cum'!J209</f>
        <v>4.700000000000003</v>
      </c>
      <c r="L209" s="63"/>
    </row>
    <row r="210" spans="1:12" ht="12.75">
      <c r="A210" s="54"/>
      <c r="B210" s="60" t="s">
        <v>102</v>
      </c>
      <c r="C210" s="64">
        <f>'[1]A Level UK cum'!C210</f>
        <v>41308</v>
      </c>
      <c r="D210" s="56">
        <f>'[1]A Level UK cum'!D210</f>
        <v>8.9</v>
      </c>
      <c r="E210" s="57">
        <f>'[1]A Level UK cum'!E210</f>
        <v>5</v>
      </c>
      <c r="F210" s="57">
        <f>'[1]A Level UK cum'!F210-'[1]A Level UK cum'!E210</f>
        <v>15.100000000000001</v>
      </c>
      <c r="G210" s="57">
        <f>'[1]A Level UK cum'!G210-'[1]A Level UK cum'!F210</f>
        <v>27.799999999999997</v>
      </c>
      <c r="H210" s="57">
        <f>'[1]A Level UK cum'!H210-'[1]A Level UK cum'!G210</f>
        <v>26.4</v>
      </c>
      <c r="I210" s="57">
        <f>'[1]A Level UK cum'!I210-'[1]A Level UK cum'!H210</f>
        <v>16.400000000000006</v>
      </c>
      <c r="J210" s="57">
        <f>'[1]A Level UK cum'!J210-'[1]A Level UK cum'!I210</f>
        <v>7.099999999999994</v>
      </c>
      <c r="K210" s="58">
        <f>'[1]A Level UK cum'!K210-'[1]A Level UK cum'!J210</f>
        <v>2.200000000000003</v>
      </c>
      <c r="L210" s="59"/>
    </row>
    <row r="211" spans="1:12" ht="12.75">
      <c r="A211" s="54"/>
      <c r="B211" s="60"/>
      <c r="C211" s="61">
        <f>'[1]A Level UK cum'!C211</f>
        <v>40895</v>
      </c>
      <c r="D211" s="62">
        <f>'[1]A Level UK cum'!D211</f>
        <v>8.8</v>
      </c>
      <c r="E211" s="63">
        <f>'[1]A Level UK cum'!E211</f>
        <v>5</v>
      </c>
      <c r="F211" s="63">
        <f>'[1]A Level UK cum'!F211-'[1]A Level UK cum'!E211</f>
        <v>15.600000000000001</v>
      </c>
      <c r="G211" s="63">
        <f>'[1]A Level UK cum'!G211-'[1]A Level UK cum'!F211</f>
        <v>26.5</v>
      </c>
      <c r="H211" s="63">
        <f>'[1]A Level UK cum'!H211-'[1]A Level UK cum'!G211</f>
        <v>25.999999999999993</v>
      </c>
      <c r="I211" s="63">
        <f>'[1]A Level UK cum'!I211-'[1]A Level UK cum'!H211</f>
        <v>17.10000000000001</v>
      </c>
      <c r="J211" s="63">
        <f>'[1]A Level UK cum'!J211-'[1]A Level UK cum'!I211</f>
        <v>7.599999999999994</v>
      </c>
      <c r="K211" s="62">
        <f>'[1]A Level UK cum'!K211-'[1]A Level UK cum'!J211</f>
        <v>2.200000000000003</v>
      </c>
      <c r="L211" s="63"/>
    </row>
    <row r="212" spans="1:12" ht="12.75">
      <c r="A212" s="54"/>
      <c r="B212" s="60" t="s">
        <v>34</v>
      </c>
      <c r="C212" s="64">
        <f>'[1]A Level UK cum'!C212</f>
        <v>56486</v>
      </c>
      <c r="D212" s="56">
        <f>'[1]A Level UK cum'!D212</f>
        <v>6.6</v>
      </c>
      <c r="E212" s="57">
        <f>'[1]A Level UK cum'!E212</f>
        <v>4.2</v>
      </c>
      <c r="F212" s="57">
        <f>'[1]A Level UK cum'!F212-'[1]A Level UK cum'!E212</f>
        <v>13.3</v>
      </c>
      <c r="G212" s="57">
        <f>'[1]A Level UK cum'!G212-'[1]A Level UK cum'!F212</f>
        <v>26.1</v>
      </c>
      <c r="H212" s="57">
        <f>'[1]A Level UK cum'!H212-'[1]A Level UK cum'!G212</f>
        <v>26.800000000000004</v>
      </c>
      <c r="I212" s="57">
        <f>'[1]A Level UK cum'!I212-'[1]A Level UK cum'!H212</f>
        <v>18.299999999999997</v>
      </c>
      <c r="J212" s="57">
        <f>'[1]A Level UK cum'!J212-'[1]A Level UK cum'!I212</f>
        <v>8.599999999999994</v>
      </c>
      <c r="K212" s="58">
        <f>'[1]A Level UK cum'!K212-'[1]A Level UK cum'!J212</f>
        <v>2.700000000000003</v>
      </c>
      <c r="L212" s="59"/>
    </row>
    <row r="213" spans="1:12" ht="12.75">
      <c r="A213" s="54"/>
      <c r="B213" s="60"/>
      <c r="C213" s="61">
        <f>'[1]A Level UK cum'!C213</f>
        <v>56133</v>
      </c>
      <c r="D213" s="62">
        <f>'[1]A Level UK cum'!D213</f>
        <v>6.5</v>
      </c>
      <c r="E213" s="63">
        <f>'[1]A Level UK cum'!E213</f>
        <v>4.3</v>
      </c>
      <c r="F213" s="63">
        <f>'[1]A Level UK cum'!F213-'[1]A Level UK cum'!E213</f>
        <v>13.899999999999999</v>
      </c>
      <c r="G213" s="63">
        <f>'[1]A Level UK cum'!G213-'[1]A Level UK cum'!F213</f>
        <v>25.099999999999998</v>
      </c>
      <c r="H213" s="63">
        <f>'[1]A Level UK cum'!H213-'[1]A Level UK cum'!G213</f>
        <v>26.400000000000006</v>
      </c>
      <c r="I213" s="63">
        <f>'[1]A Level UK cum'!I213-'[1]A Level UK cum'!H213</f>
        <v>18.5</v>
      </c>
      <c r="J213" s="63">
        <f>'[1]A Level UK cum'!J213-'[1]A Level UK cum'!I213</f>
        <v>8.899999999999991</v>
      </c>
      <c r="K213" s="62">
        <f>'[1]A Level UK cum'!K213-'[1]A Level UK cum'!J213</f>
        <v>2.9000000000000057</v>
      </c>
      <c r="L213" s="63"/>
    </row>
    <row r="214" spans="1:12" ht="12.75">
      <c r="A214" s="54"/>
      <c r="B214" s="60"/>
      <c r="C214" s="61"/>
      <c r="D214" s="62"/>
      <c r="E214" s="63"/>
      <c r="F214" s="63"/>
      <c r="G214" s="63"/>
      <c r="H214" s="63"/>
      <c r="I214" s="63"/>
      <c r="J214" s="63"/>
      <c r="K214" s="62"/>
      <c r="L214" s="63"/>
    </row>
    <row r="215" spans="1:12" ht="12.75">
      <c r="A215" s="54" t="s">
        <v>125</v>
      </c>
      <c r="B215" s="60" t="s">
        <v>101</v>
      </c>
      <c r="C215" s="64">
        <f>'[1]A Level UK cum'!C215</f>
        <v>7298</v>
      </c>
      <c r="D215" s="56">
        <f>'[1]A Level UK cum'!D215</f>
        <v>1.8</v>
      </c>
      <c r="E215" s="57">
        <f>'[1]A Level UK cum'!E215</f>
        <v>4.8</v>
      </c>
      <c r="F215" s="57">
        <f>'[1]A Level UK cum'!F215-'[1]A Level UK cum'!E215</f>
        <v>18.4</v>
      </c>
      <c r="G215" s="57">
        <f>'[1]A Level UK cum'!G215-'[1]A Level UK cum'!F215</f>
        <v>29.7</v>
      </c>
      <c r="H215" s="57">
        <f>'[1]A Level UK cum'!H215-'[1]A Level UK cum'!G215</f>
        <v>25.000000000000007</v>
      </c>
      <c r="I215" s="57">
        <f>'[1]A Level UK cum'!I215-'[1]A Level UK cum'!H215</f>
        <v>14.799999999999997</v>
      </c>
      <c r="J215" s="57">
        <f>'[1]A Level UK cum'!J215-'[1]A Level UK cum'!I215</f>
        <v>5.700000000000003</v>
      </c>
      <c r="K215" s="58">
        <f>'[1]A Level UK cum'!K215-'[1]A Level UK cum'!J215</f>
        <v>1.5999999999999943</v>
      </c>
      <c r="L215" s="59"/>
    </row>
    <row r="216" spans="1:12" ht="12.75">
      <c r="A216" s="54"/>
      <c r="B216" s="60"/>
      <c r="C216" s="61">
        <f>'[1]A Level UK cum'!C216</f>
        <v>7102</v>
      </c>
      <c r="D216" s="62">
        <f>'[1]A Level UK cum'!D216</f>
        <v>1.8</v>
      </c>
      <c r="E216" s="63">
        <f>'[1]A Level UK cum'!E216</f>
        <v>5.4</v>
      </c>
      <c r="F216" s="63">
        <f>'[1]A Level UK cum'!F216-'[1]A Level UK cum'!E216</f>
        <v>19.799999999999997</v>
      </c>
      <c r="G216" s="63">
        <f>'[1]A Level UK cum'!G216-'[1]A Level UK cum'!F216</f>
        <v>30.2</v>
      </c>
      <c r="H216" s="63">
        <f>'[1]A Level UK cum'!H216-'[1]A Level UK cum'!G216</f>
        <v>23.500000000000007</v>
      </c>
      <c r="I216" s="63">
        <f>'[1]A Level UK cum'!I216-'[1]A Level UK cum'!H216</f>
        <v>13.599999999999994</v>
      </c>
      <c r="J216" s="63">
        <f>'[1]A Level UK cum'!J216-'[1]A Level UK cum'!I216</f>
        <v>5.700000000000003</v>
      </c>
      <c r="K216" s="62">
        <f>'[1]A Level UK cum'!K216-'[1]A Level UK cum'!J216</f>
        <v>1.7999999999999972</v>
      </c>
      <c r="L216" s="63"/>
    </row>
    <row r="217" spans="1:12" ht="12.75">
      <c r="A217" s="54"/>
      <c r="B217" s="60" t="s">
        <v>102</v>
      </c>
      <c r="C217" s="64">
        <f>'[1]A Level UK cum'!C217</f>
        <v>15744</v>
      </c>
      <c r="D217" s="56">
        <f>'[1]A Level UK cum'!D217</f>
        <v>3.4</v>
      </c>
      <c r="E217" s="57">
        <f>'[1]A Level UK cum'!E217</f>
        <v>5.1</v>
      </c>
      <c r="F217" s="57">
        <f>'[1]A Level UK cum'!F217-'[1]A Level UK cum'!E217</f>
        <v>21.5</v>
      </c>
      <c r="G217" s="57">
        <f>'[1]A Level UK cum'!G217-'[1]A Level UK cum'!F217</f>
        <v>30.6</v>
      </c>
      <c r="H217" s="57">
        <f>'[1]A Level UK cum'!H217-'[1]A Level UK cum'!G217</f>
        <v>24.200000000000003</v>
      </c>
      <c r="I217" s="57">
        <f>'[1]A Level UK cum'!I217-'[1]A Level UK cum'!H217</f>
        <v>12.5</v>
      </c>
      <c r="J217" s="57">
        <f>'[1]A Level UK cum'!J217-'[1]A Level UK cum'!I217</f>
        <v>4.799999999999997</v>
      </c>
      <c r="K217" s="58">
        <f>'[1]A Level UK cum'!K217-'[1]A Level UK cum'!J217</f>
        <v>1.2999999999999972</v>
      </c>
      <c r="L217" s="59"/>
    </row>
    <row r="218" spans="1:12" ht="12.75">
      <c r="A218" s="54"/>
      <c r="B218" s="60"/>
      <c r="C218" s="61">
        <f>'[1]A Level UK cum'!C218</f>
        <v>15223</v>
      </c>
      <c r="D218" s="62">
        <f>'[1]A Level UK cum'!D218</f>
        <v>3.3</v>
      </c>
      <c r="E218" s="63">
        <f>'[1]A Level UK cum'!E218</f>
        <v>5.6</v>
      </c>
      <c r="F218" s="63">
        <f>'[1]A Level UK cum'!F218-'[1]A Level UK cum'!E218</f>
        <v>22.700000000000003</v>
      </c>
      <c r="G218" s="63">
        <f>'[1]A Level UK cum'!G218-'[1]A Level UK cum'!F218</f>
        <v>30.599999999999998</v>
      </c>
      <c r="H218" s="63">
        <f>'[1]A Level UK cum'!H218-'[1]A Level UK cum'!G218</f>
        <v>23.4</v>
      </c>
      <c r="I218" s="63">
        <f>'[1]A Level UK cum'!I218-'[1]A Level UK cum'!H218</f>
        <v>12</v>
      </c>
      <c r="J218" s="63">
        <f>'[1]A Level UK cum'!J218-'[1]A Level UK cum'!I218</f>
        <v>4.400000000000006</v>
      </c>
      <c r="K218" s="62">
        <f>'[1]A Level UK cum'!K218-'[1]A Level UK cum'!J218</f>
        <v>1.2999999999999972</v>
      </c>
      <c r="L218" s="63"/>
    </row>
    <row r="219" spans="1:12" ht="12.75">
      <c r="A219" s="54"/>
      <c r="B219" s="60" t="s">
        <v>34</v>
      </c>
      <c r="C219" s="64">
        <f>'[1]A Level UK cum'!C219</f>
        <v>23042</v>
      </c>
      <c r="D219" s="56">
        <f>'[1]A Level UK cum'!D219</f>
        <v>2.7</v>
      </c>
      <c r="E219" s="57">
        <f>'[1]A Level UK cum'!E219</f>
        <v>5</v>
      </c>
      <c r="F219" s="57">
        <f>'[1]A Level UK cum'!F219-'[1]A Level UK cum'!E219</f>
        <v>20.5</v>
      </c>
      <c r="G219" s="57">
        <f>'[1]A Level UK cum'!G219-'[1]A Level UK cum'!F219</f>
        <v>30.4</v>
      </c>
      <c r="H219" s="57">
        <f>'[1]A Level UK cum'!H219-'[1]A Level UK cum'!G219</f>
        <v>24.4</v>
      </c>
      <c r="I219" s="57">
        <f>'[1]A Level UK cum'!I219-'[1]A Level UK cum'!H219</f>
        <v>13.299999999999997</v>
      </c>
      <c r="J219" s="57">
        <f>'[1]A Level UK cum'!J219-'[1]A Level UK cum'!I219</f>
        <v>5</v>
      </c>
      <c r="K219" s="58">
        <f>'[1]A Level UK cum'!K219-'[1]A Level UK cum'!J219</f>
        <v>1.4000000000000057</v>
      </c>
      <c r="L219" s="59"/>
    </row>
    <row r="220" spans="1:12" ht="12.75">
      <c r="A220" s="66"/>
      <c r="B220" s="66"/>
      <c r="C220" s="68">
        <f>'[1]A Level UK cum'!C220</f>
        <v>22325</v>
      </c>
      <c r="D220" s="69">
        <f>'[1]A Level UK cum'!D220</f>
        <v>2.6</v>
      </c>
      <c r="E220" s="70">
        <f>'[1]A Level UK cum'!E220</f>
        <v>5.5</v>
      </c>
      <c r="F220" s="71">
        <f>'[1]A Level UK cum'!F220-'[1]A Level UK cum'!E220</f>
        <v>21.8</v>
      </c>
      <c r="G220" s="71">
        <f>'[1]A Level UK cum'!G220-'[1]A Level UK cum'!F220</f>
        <v>30.499999999999996</v>
      </c>
      <c r="H220" s="71">
        <f>'[1]A Level UK cum'!H220-'[1]A Level UK cum'!G220</f>
        <v>23.400000000000006</v>
      </c>
      <c r="I220" s="71">
        <f>'[1]A Level UK cum'!I220-'[1]A Level UK cum'!H220</f>
        <v>12.5</v>
      </c>
      <c r="J220" s="71">
        <f>'[1]A Level UK cum'!J220-'[1]A Level UK cum'!I220</f>
        <v>4.799999999999997</v>
      </c>
      <c r="K220" s="69">
        <f>'[1]A Level UK cum'!K220-'[1]A Level UK cum'!J220</f>
        <v>1.5</v>
      </c>
      <c r="L220" s="63"/>
    </row>
    <row r="221" spans="1:12" ht="12.75">
      <c r="A221" s="72"/>
      <c r="B221" s="72"/>
      <c r="C221" s="73"/>
      <c r="D221" s="63"/>
      <c r="E221" s="63"/>
      <c r="F221" s="63"/>
      <c r="G221" s="63"/>
      <c r="H221" s="63"/>
      <c r="I221" s="63"/>
      <c r="J221" s="63"/>
      <c r="K221" s="63"/>
      <c r="L221" s="63"/>
    </row>
    <row r="222" spans="1:12" ht="12.75">
      <c r="A222" s="54" t="s">
        <v>60</v>
      </c>
      <c r="B222" s="60" t="s">
        <v>101</v>
      </c>
      <c r="C222" s="64">
        <f>'[1]A Level UK cum'!C222</f>
        <v>7843</v>
      </c>
      <c r="D222" s="56">
        <f>'[1]A Level UK cum'!D222</f>
        <v>2</v>
      </c>
      <c r="E222" s="57">
        <f>'[1]A Level UK cum'!E222</f>
        <v>2.9</v>
      </c>
      <c r="F222" s="57">
        <f>'[1]A Level UK cum'!F222-'[1]A Level UK cum'!E222</f>
        <v>10.1</v>
      </c>
      <c r="G222" s="57">
        <f>'[1]A Level UK cum'!G222-'[1]A Level UK cum'!F222</f>
        <v>23.799999999999997</v>
      </c>
      <c r="H222" s="57">
        <f>'[1]A Level UK cum'!H222-'[1]A Level UK cum'!G222</f>
        <v>30.10000000000001</v>
      </c>
      <c r="I222" s="57">
        <f>'[1]A Level UK cum'!I222-'[1]A Level UK cum'!H222</f>
        <v>21.19999999999999</v>
      </c>
      <c r="J222" s="57">
        <f>'[1]A Level UK cum'!J222-'[1]A Level UK cum'!I222</f>
        <v>8.900000000000006</v>
      </c>
      <c r="K222" s="58">
        <f>'[1]A Level UK cum'!K222-'[1]A Level UK cum'!J222</f>
        <v>3</v>
      </c>
      <c r="L222" s="59"/>
    </row>
    <row r="223" spans="1:12" ht="12.75">
      <c r="A223" s="54"/>
      <c r="B223" s="60"/>
      <c r="C223" s="61">
        <f>'[1]A Level UK cum'!C223</f>
        <v>7825</v>
      </c>
      <c r="D223" s="62">
        <f>'[1]A Level UK cum'!D223</f>
        <v>1.9</v>
      </c>
      <c r="E223" s="63">
        <f>'[1]A Level UK cum'!E223</f>
        <v>3.9</v>
      </c>
      <c r="F223" s="63">
        <f>'[1]A Level UK cum'!F223-'[1]A Level UK cum'!E223</f>
        <v>11.4</v>
      </c>
      <c r="G223" s="63">
        <f>'[1]A Level UK cum'!G223-'[1]A Level UK cum'!F223</f>
        <v>25.099999999999998</v>
      </c>
      <c r="H223" s="63">
        <f>'[1]A Level UK cum'!H223-'[1]A Level UK cum'!G223</f>
        <v>29.1</v>
      </c>
      <c r="I223" s="63">
        <f>'[1]A Level UK cum'!I223-'[1]A Level UK cum'!H223</f>
        <v>19.799999999999997</v>
      </c>
      <c r="J223" s="63">
        <f>'[1]A Level UK cum'!J223-'[1]A Level UK cum'!I223</f>
        <v>8</v>
      </c>
      <c r="K223" s="62">
        <f>'[1]A Level UK cum'!K223-'[1]A Level UK cum'!J223</f>
        <v>2.700000000000003</v>
      </c>
      <c r="L223" s="63"/>
    </row>
    <row r="224" spans="1:12" ht="12.75">
      <c r="A224" s="54"/>
      <c r="B224" s="60" t="s">
        <v>102</v>
      </c>
      <c r="C224" s="64">
        <f>'[1]A Level UK cum'!C224</f>
        <v>23514</v>
      </c>
      <c r="D224" s="56">
        <f>'[1]A Level UK cum'!D224</f>
        <v>5</v>
      </c>
      <c r="E224" s="57">
        <f>'[1]A Level UK cum'!E224</f>
        <v>4.7</v>
      </c>
      <c r="F224" s="57">
        <f>'[1]A Level UK cum'!F224-'[1]A Level UK cum'!E224</f>
        <v>15</v>
      </c>
      <c r="G224" s="57">
        <f>'[1]A Level UK cum'!G224-'[1]A Level UK cum'!F224</f>
        <v>28.000000000000004</v>
      </c>
      <c r="H224" s="57">
        <f>'[1]A Level UK cum'!H224-'[1]A Level UK cum'!G224</f>
        <v>27.799999999999997</v>
      </c>
      <c r="I224" s="57">
        <f>'[1]A Level UK cum'!I224-'[1]A Level UK cum'!H224</f>
        <v>16.599999999999994</v>
      </c>
      <c r="J224" s="57">
        <f>'[1]A Level UK cum'!J224-'[1]A Level UK cum'!I224</f>
        <v>6.200000000000003</v>
      </c>
      <c r="K224" s="58">
        <f>'[1]A Level UK cum'!K224-'[1]A Level UK cum'!J224</f>
        <v>1.7000000000000028</v>
      </c>
      <c r="L224" s="59"/>
    </row>
    <row r="225" spans="1:12" ht="12.75">
      <c r="A225" s="54"/>
      <c r="B225" s="60"/>
      <c r="C225" s="61">
        <f>'[1]A Level UK cum'!C225</f>
        <v>22889</v>
      </c>
      <c r="D225" s="62">
        <f>'[1]A Level UK cum'!D225</f>
        <v>4.9</v>
      </c>
      <c r="E225" s="63">
        <f>'[1]A Level UK cum'!E225</f>
        <v>5.1</v>
      </c>
      <c r="F225" s="63">
        <f>'[1]A Level UK cum'!F225-'[1]A Level UK cum'!E225</f>
        <v>15.700000000000001</v>
      </c>
      <c r="G225" s="63">
        <f>'[1]A Level UK cum'!G225-'[1]A Level UK cum'!F225</f>
        <v>26.8</v>
      </c>
      <c r="H225" s="63">
        <f>'[1]A Level UK cum'!H225-'[1]A Level UK cum'!G225</f>
        <v>26.499999999999993</v>
      </c>
      <c r="I225" s="63">
        <f>'[1]A Level UK cum'!I225-'[1]A Level UK cum'!H225</f>
        <v>17.400000000000006</v>
      </c>
      <c r="J225" s="63">
        <f>'[1]A Level UK cum'!J225-'[1]A Level UK cum'!I225</f>
        <v>6.700000000000003</v>
      </c>
      <c r="K225" s="62">
        <f>'[1]A Level UK cum'!K225-'[1]A Level UK cum'!J225</f>
        <v>1.7999999999999972</v>
      </c>
      <c r="L225" s="63"/>
    </row>
    <row r="226" spans="1:12" ht="12.75">
      <c r="A226" s="54"/>
      <c r="B226" s="60" t="s">
        <v>34</v>
      </c>
      <c r="C226" s="64">
        <f>'[1]A Level UK cum'!C226</f>
        <v>31357</v>
      </c>
      <c r="D226" s="56">
        <f>'[1]A Level UK cum'!D226</f>
        <v>3.6</v>
      </c>
      <c r="E226" s="57">
        <f>'[1]A Level UK cum'!E226</f>
        <v>4.2</v>
      </c>
      <c r="F226" s="57">
        <f>'[1]A Level UK cum'!F226-'[1]A Level UK cum'!E226</f>
        <v>13.900000000000002</v>
      </c>
      <c r="G226" s="57">
        <f>'[1]A Level UK cum'!G226-'[1]A Level UK cum'!F226</f>
        <v>26.799999999999997</v>
      </c>
      <c r="H226" s="57">
        <f>'[1]A Level UK cum'!H226-'[1]A Level UK cum'!G226</f>
        <v>28.4</v>
      </c>
      <c r="I226" s="57">
        <f>'[1]A Level UK cum'!I226-'[1]A Level UK cum'!H226</f>
        <v>17.799999999999997</v>
      </c>
      <c r="J226" s="57">
        <f>'[1]A Level UK cum'!J226-'[1]A Level UK cum'!I226</f>
        <v>6.900000000000006</v>
      </c>
      <c r="K226" s="58">
        <f>'[1]A Level UK cum'!K226-'[1]A Level UK cum'!J226</f>
        <v>2</v>
      </c>
      <c r="L226" s="59"/>
    </row>
    <row r="227" spans="1:12" ht="12.75">
      <c r="A227" s="54"/>
      <c r="B227" s="60"/>
      <c r="C227" s="61">
        <f>'[1]A Level UK cum'!C227</f>
        <v>30714</v>
      </c>
      <c r="D227" s="62">
        <f>'[1]A Level UK cum'!D227</f>
        <v>3.5</v>
      </c>
      <c r="E227" s="63">
        <f>'[1]A Level UK cum'!E227</f>
        <v>4.8</v>
      </c>
      <c r="F227" s="63">
        <f>'[1]A Level UK cum'!F227-'[1]A Level UK cum'!E227</f>
        <v>14.599999999999998</v>
      </c>
      <c r="G227" s="63">
        <f>'[1]A Level UK cum'!G227-'[1]A Level UK cum'!F227</f>
        <v>26.4</v>
      </c>
      <c r="H227" s="63">
        <f>'[1]A Level UK cum'!H227-'[1]A Level UK cum'!G227</f>
        <v>27.200000000000003</v>
      </c>
      <c r="I227" s="63">
        <f>'[1]A Level UK cum'!I227-'[1]A Level UK cum'!H227</f>
        <v>17.900000000000006</v>
      </c>
      <c r="J227" s="63">
        <f>'[1]A Level UK cum'!J227-'[1]A Level UK cum'!I227</f>
        <v>7</v>
      </c>
      <c r="K227" s="62">
        <f>'[1]A Level UK cum'!K227-'[1]A Level UK cum'!J227</f>
        <v>2.0999999999999943</v>
      </c>
      <c r="L227" s="63"/>
    </row>
    <row r="228" spans="1:12" ht="12.75">
      <c r="A228" s="54"/>
      <c r="B228" s="60"/>
      <c r="C228" s="61"/>
      <c r="D228" s="62"/>
      <c r="E228" s="63"/>
      <c r="F228" s="63"/>
      <c r="G228" s="63"/>
      <c r="H228" s="63"/>
      <c r="I228" s="63"/>
      <c r="J228" s="63"/>
      <c r="K228" s="62"/>
      <c r="L228" s="63"/>
    </row>
    <row r="229" spans="1:12" ht="12.75">
      <c r="A229" s="54" t="s">
        <v>12</v>
      </c>
      <c r="B229" s="60" t="s">
        <v>101</v>
      </c>
      <c r="C229" s="64">
        <f>'[1]A Level UK cum'!C229</f>
        <v>2480</v>
      </c>
      <c r="D229" s="56">
        <f>'[1]A Level UK cum'!D229</f>
        <v>0.6</v>
      </c>
      <c r="E229" s="57">
        <f>'[1]A Level UK cum'!E229</f>
        <v>7.1</v>
      </c>
      <c r="F229" s="57">
        <f>'[1]A Level UK cum'!F229-'[1]A Level UK cum'!E229</f>
        <v>29.799999999999997</v>
      </c>
      <c r="G229" s="57">
        <f>'[1]A Level UK cum'!G229-'[1]A Level UK cum'!F229</f>
        <v>30.500000000000007</v>
      </c>
      <c r="H229" s="57">
        <f>'[1]A Level UK cum'!H229-'[1]A Level UK cum'!G229</f>
        <v>19.19999999999999</v>
      </c>
      <c r="I229" s="57">
        <f>'[1]A Level UK cum'!I229-'[1]A Level UK cum'!H229</f>
        <v>9.100000000000009</v>
      </c>
      <c r="J229" s="57">
        <f>'[1]A Level UK cum'!J229-'[1]A Level UK cum'!I229</f>
        <v>3.299999999999997</v>
      </c>
      <c r="K229" s="58">
        <f>'[1]A Level UK cum'!K229-'[1]A Level UK cum'!J229</f>
        <v>1</v>
      </c>
      <c r="L229" s="59"/>
    </row>
    <row r="230" spans="1:12" ht="12.75">
      <c r="A230" s="54"/>
      <c r="B230" s="60"/>
      <c r="C230" s="61">
        <f>'[1]A Level UK cum'!C230</f>
        <v>2522</v>
      </c>
      <c r="D230" s="62">
        <f>'[1]A Level UK cum'!D230</f>
        <v>0.6</v>
      </c>
      <c r="E230" s="63">
        <f>'[1]A Level UK cum'!E230</f>
        <v>8.2</v>
      </c>
      <c r="F230" s="63">
        <f>'[1]A Level UK cum'!F230-'[1]A Level UK cum'!E230</f>
        <v>31.000000000000004</v>
      </c>
      <c r="G230" s="63">
        <f>'[1]A Level UK cum'!G230-'[1]A Level UK cum'!F230</f>
        <v>28</v>
      </c>
      <c r="H230" s="63">
        <f>'[1]A Level UK cum'!H230-'[1]A Level UK cum'!G230</f>
        <v>18.200000000000003</v>
      </c>
      <c r="I230" s="63">
        <f>'[1]A Level UK cum'!I230-'[1]A Level UK cum'!H230</f>
        <v>9.799999999999997</v>
      </c>
      <c r="J230" s="63">
        <f>'[1]A Level UK cum'!J230-'[1]A Level UK cum'!I230</f>
        <v>3.5</v>
      </c>
      <c r="K230" s="62">
        <f>'[1]A Level UK cum'!K230-'[1]A Level UK cum'!J230</f>
        <v>1.2999999999999972</v>
      </c>
      <c r="L230" s="63"/>
    </row>
    <row r="231" spans="1:12" ht="12.75">
      <c r="A231" s="54"/>
      <c r="B231" s="60" t="s">
        <v>102</v>
      </c>
      <c r="C231" s="64">
        <f>'[1]A Level UK cum'!C231</f>
        <v>4871</v>
      </c>
      <c r="D231" s="56">
        <f>'[1]A Level UK cum'!D231</f>
        <v>1</v>
      </c>
      <c r="E231" s="57">
        <f>'[1]A Level UK cum'!E231</f>
        <v>6.7</v>
      </c>
      <c r="F231" s="57">
        <f>'[1]A Level UK cum'!F231-'[1]A Level UK cum'!E231</f>
        <v>29.7</v>
      </c>
      <c r="G231" s="57">
        <f>'[1]A Level UK cum'!G231-'[1]A Level UK cum'!F231</f>
        <v>29.800000000000004</v>
      </c>
      <c r="H231" s="57">
        <f>'[1]A Level UK cum'!H231-'[1]A Level UK cum'!G231</f>
        <v>18.89999999999999</v>
      </c>
      <c r="I231" s="57">
        <f>'[1]A Level UK cum'!I231-'[1]A Level UK cum'!H231</f>
        <v>10.5</v>
      </c>
      <c r="J231" s="57">
        <f>'[1]A Level UK cum'!J231-'[1]A Level UK cum'!I231</f>
        <v>3.4000000000000057</v>
      </c>
      <c r="K231" s="58">
        <f>'[1]A Level UK cum'!K231-'[1]A Level UK cum'!J231</f>
        <v>1</v>
      </c>
      <c r="L231" s="59"/>
    </row>
    <row r="232" spans="1:12" ht="12.75">
      <c r="A232" s="54"/>
      <c r="B232" s="60"/>
      <c r="C232" s="61">
        <f>'[1]A Level UK cum'!C232</f>
        <v>5088</v>
      </c>
      <c r="D232" s="62">
        <f>'[1]A Level UK cum'!D232</f>
        <v>1.1</v>
      </c>
      <c r="E232" s="63">
        <f>'[1]A Level UK cum'!E232</f>
        <v>8.4</v>
      </c>
      <c r="F232" s="63">
        <f>'[1]A Level UK cum'!F232-'[1]A Level UK cum'!E232</f>
        <v>28.700000000000003</v>
      </c>
      <c r="G232" s="63">
        <f>'[1]A Level UK cum'!G232-'[1]A Level UK cum'!F232</f>
        <v>28.999999999999993</v>
      </c>
      <c r="H232" s="63">
        <f>'[1]A Level UK cum'!H232-'[1]A Level UK cum'!G232</f>
        <v>19.5</v>
      </c>
      <c r="I232" s="63">
        <f>'[1]A Level UK cum'!I232-'[1]A Level UK cum'!H232</f>
        <v>9.900000000000006</v>
      </c>
      <c r="J232" s="63">
        <f>'[1]A Level UK cum'!J232-'[1]A Level UK cum'!I232</f>
        <v>3.4000000000000057</v>
      </c>
      <c r="K232" s="62">
        <f>'[1]A Level UK cum'!K232-'[1]A Level UK cum'!J232</f>
        <v>1.0999999999999943</v>
      </c>
      <c r="L232" s="63"/>
    </row>
    <row r="233" spans="1:12" ht="12.75">
      <c r="A233" s="54"/>
      <c r="B233" s="60" t="s">
        <v>34</v>
      </c>
      <c r="C233" s="64">
        <f>'[1]A Level UK cum'!C233</f>
        <v>7351</v>
      </c>
      <c r="D233" s="56">
        <f>'[1]A Level UK cum'!D233</f>
        <v>0.9</v>
      </c>
      <c r="E233" s="57">
        <f>'[1]A Level UK cum'!E233</f>
        <v>6.8</v>
      </c>
      <c r="F233" s="57">
        <f>'[1]A Level UK cum'!F233-'[1]A Level UK cum'!E233</f>
        <v>29.7</v>
      </c>
      <c r="G233" s="57">
        <f>'[1]A Level UK cum'!G233-'[1]A Level UK cum'!F233</f>
        <v>30.099999999999994</v>
      </c>
      <c r="H233" s="57">
        <f>'[1]A Level UK cum'!H233-'[1]A Level UK cum'!G233</f>
        <v>19</v>
      </c>
      <c r="I233" s="57">
        <f>'[1]A Level UK cum'!I233-'[1]A Level UK cum'!H233</f>
        <v>10</v>
      </c>
      <c r="J233" s="57">
        <f>'[1]A Level UK cum'!J233-'[1]A Level UK cum'!I233</f>
        <v>3.4000000000000057</v>
      </c>
      <c r="K233" s="58">
        <f>'[1]A Level UK cum'!K233-'[1]A Level UK cum'!J233</f>
        <v>1</v>
      </c>
      <c r="L233" s="59"/>
    </row>
    <row r="234" spans="1:12" ht="12.75">
      <c r="A234" s="54"/>
      <c r="B234" s="60"/>
      <c r="C234" s="61">
        <f>'[1]A Level UK cum'!C234</f>
        <v>7610</v>
      </c>
      <c r="D234" s="62">
        <f>'[1]A Level UK cum'!D234</f>
        <v>0.9</v>
      </c>
      <c r="E234" s="63">
        <f>'[1]A Level UK cum'!E234</f>
        <v>8.3</v>
      </c>
      <c r="F234" s="63">
        <f>'[1]A Level UK cum'!F234-'[1]A Level UK cum'!E234</f>
        <v>29.499999999999996</v>
      </c>
      <c r="G234" s="63">
        <f>'[1]A Level UK cum'!G234-'[1]A Level UK cum'!F234</f>
        <v>28.700000000000003</v>
      </c>
      <c r="H234" s="63">
        <f>'[1]A Level UK cum'!H234-'[1]A Level UK cum'!G234</f>
        <v>19</v>
      </c>
      <c r="I234" s="63">
        <f>'[1]A Level UK cum'!I234-'[1]A Level UK cum'!H234</f>
        <v>9.900000000000006</v>
      </c>
      <c r="J234" s="63">
        <f>'[1]A Level UK cum'!J234-'[1]A Level UK cum'!I234</f>
        <v>3.5</v>
      </c>
      <c r="K234" s="62">
        <f>'[1]A Level UK cum'!K234-'[1]A Level UK cum'!J234</f>
        <v>1.0999999999999943</v>
      </c>
      <c r="L234" s="63"/>
    </row>
    <row r="235" spans="1:12" ht="12.75">
      <c r="A235" s="54"/>
      <c r="B235" s="60"/>
      <c r="C235" s="61"/>
      <c r="D235" s="62"/>
      <c r="E235" s="63"/>
      <c r="F235" s="63"/>
      <c r="G235" s="63"/>
      <c r="H235" s="63"/>
      <c r="I235" s="63"/>
      <c r="J235" s="63"/>
      <c r="K235" s="62"/>
      <c r="L235" s="63"/>
    </row>
    <row r="236" spans="1:12" ht="12.75">
      <c r="A236" s="54" t="s">
        <v>126</v>
      </c>
      <c r="B236" s="60" t="s">
        <v>101</v>
      </c>
      <c r="C236" s="64">
        <f>'[1]A Level UK cum'!C236</f>
        <v>162</v>
      </c>
      <c r="D236" s="56">
        <f>'[1]A Level UK cum'!D236</f>
        <v>0</v>
      </c>
      <c r="E236" s="57">
        <f>'[1]A Level UK cum'!E236</f>
        <v>4.9</v>
      </c>
      <c r="F236" s="57">
        <f>'[1]A Level UK cum'!F236-'[1]A Level UK cum'!E236</f>
        <v>17.299999999999997</v>
      </c>
      <c r="G236" s="57">
        <f>'[1]A Level UK cum'!G236-'[1]A Level UK cum'!F236</f>
        <v>19.2</v>
      </c>
      <c r="H236" s="57">
        <f>'[1]A Level UK cum'!H236-'[1]A Level UK cum'!G236</f>
        <v>29.000000000000007</v>
      </c>
      <c r="I236" s="57">
        <f>'[1]A Level UK cum'!I236-'[1]A Level UK cum'!H236</f>
        <v>21.599999999999994</v>
      </c>
      <c r="J236" s="57">
        <f>'[1]A Level UK cum'!J236-'[1]A Level UK cum'!I236</f>
        <v>6.799999999999997</v>
      </c>
      <c r="K236" s="58">
        <f>'[1]A Level UK cum'!K236-'[1]A Level UK cum'!J236</f>
        <v>1.2000000000000028</v>
      </c>
      <c r="L236" s="63"/>
    </row>
    <row r="237" spans="1:12" ht="12.75">
      <c r="A237" s="54"/>
      <c r="B237" s="60"/>
      <c r="C237" s="61">
        <f>'[1]A Level UK cum'!C237</f>
        <v>196</v>
      </c>
      <c r="D237" s="62">
        <f>'[1]A Level UK cum'!D237</f>
        <v>0</v>
      </c>
      <c r="E237" s="63">
        <f>'[1]A Level UK cum'!E237</f>
        <v>4.6</v>
      </c>
      <c r="F237" s="63">
        <f>'[1]A Level UK cum'!F237-'[1]A Level UK cum'!E237</f>
        <v>16.299999999999997</v>
      </c>
      <c r="G237" s="63">
        <f>'[1]A Level UK cum'!G237-'[1]A Level UK cum'!F237</f>
        <v>25</v>
      </c>
      <c r="H237" s="63">
        <f>'[1]A Level UK cum'!H237-'[1]A Level UK cum'!G237</f>
        <v>25.500000000000007</v>
      </c>
      <c r="I237" s="63">
        <f>'[1]A Level UK cum'!I237-'[1]A Level UK cum'!H237</f>
        <v>17.39999999999999</v>
      </c>
      <c r="J237" s="63">
        <f>'[1]A Level UK cum'!J237-'[1]A Level UK cum'!I237</f>
        <v>8.100000000000009</v>
      </c>
      <c r="K237" s="62">
        <f>'[1]A Level UK cum'!K237-'[1]A Level UK cum'!J237</f>
        <v>3.0999999999999943</v>
      </c>
      <c r="L237" s="63"/>
    </row>
    <row r="238" spans="1:12" ht="12.75">
      <c r="A238" s="54"/>
      <c r="B238" s="60" t="s">
        <v>102</v>
      </c>
      <c r="C238" s="64">
        <f>'[1]A Level UK cum'!C238</f>
        <v>697</v>
      </c>
      <c r="D238" s="56">
        <f>'[1]A Level UK cum'!D238</f>
        <v>0.1</v>
      </c>
      <c r="E238" s="57">
        <f>'[1]A Level UK cum'!E238</f>
        <v>3.3</v>
      </c>
      <c r="F238" s="57">
        <f>'[1]A Level UK cum'!F238-'[1]A Level UK cum'!E238</f>
        <v>13.899999999999999</v>
      </c>
      <c r="G238" s="57">
        <f>'[1]A Level UK cum'!G238-'[1]A Level UK cum'!F238</f>
        <v>27.3</v>
      </c>
      <c r="H238" s="57">
        <f>'[1]A Level UK cum'!H238-'[1]A Level UK cum'!G238</f>
        <v>28.400000000000006</v>
      </c>
      <c r="I238" s="57">
        <f>'[1]A Level UK cum'!I238-'[1]A Level UK cum'!H238</f>
        <v>19.599999999999994</v>
      </c>
      <c r="J238" s="57">
        <f>'[1]A Level UK cum'!J238-'[1]A Level UK cum'!I238</f>
        <v>6.099999999999994</v>
      </c>
      <c r="K238" s="58">
        <f>'[1]A Level UK cum'!K238-'[1]A Level UK cum'!J238</f>
        <v>1.4000000000000057</v>
      </c>
      <c r="L238" s="63"/>
    </row>
    <row r="239" spans="1:12" ht="12.75">
      <c r="A239" s="54"/>
      <c r="B239" s="60"/>
      <c r="C239" s="61">
        <f>'[1]A Level UK cum'!C239</f>
        <v>721</v>
      </c>
      <c r="D239" s="62">
        <f>'[1]A Level UK cum'!D239</f>
        <v>0.2</v>
      </c>
      <c r="E239" s="63">
        <f>'[1]A Level UK cum'!E239</f>
        <v>3.9</v>
      </c>
      <c r="F239" s="63">
        <f>'[1]A Level UK cum'!F239-'[1]A Level UK cum'!E239</f>
        <v>15.499999999999998</v>
      </c>
      <c r="G239" s="63">
        <f>'[1]A Level UK cum'!G239-'[1]A Level UK cum'!F239</f>
        <v>26.6</v>
      </c>
      <c r="H239" s="63">
        <f>'[1]A Level UK cum'!H239-'[1]A Level UK cum'!G239</f>
        <v>33.099999999999994</v>
      </c>
      <c r="I239" s="63">
        <f>'[1]A Level UK cum'!I239-'[1]A Level UK cum'!H239</f>
        <v>15.5</v>
      </c>
      <c r="J239" s="63">
        <f>'[1]A Level UK cum'!J239-'[1]A Level UK cum'!I239</f>
        <v>4.200000000000003</v>
      </c>
      <c r="K239" s="62">
        <f>'[1]A Level UK cum'!K239-'[1]A Level UK cum'!J239</f>
        <v>1.2000000000000028</v>
      </c>
      <c r="L239" s="63"/>
    </row>
    <row r="240" spans="1:12" ht="12.75">
      <c r="A240" s="54"/>
      <c r="B240" s="60" t="s">
        <v>34</v>
      </c>
      <c r="C240" s="64">
        <f>'[1]A Level UK cum'!C240</f>
        <v>859</v>
      </c>
      <c r="D240" s="56">
        <f>'[1]A Level UK cum'!D240</f>
        <v>0.1</v>
      </c>
      <c r="E240" s="57">
        <f>'[1]A Level UK cum'!E240</f>
        <v>3.6</v>
      </c>
      <c r="F240" s="57">
        <f>'[1]A Level UK cum'!F240-'[1]A Level UK cum'!E240</f>
        <v>14.6</v>
      </c>
      <c r="G240" s="57">
        <f>'[1]A Level UK cum'!G240-'[1]A Level UK cum'!F240</f>
        <v>25.7</v>
      </c>
      <c r="H240" s="57">
        <f>'[1]A Level UK cum'!H240-'[1]A Level UK cum'!G240</f>
        <v>28.500000000000007</v>
      </c>
      <c r="I240" s="57">
        <f>'[1]A Level UK cum'!I240-'[1]A Level UK cum'!H240</f>
        <v>20</v>
      </c>
      <c r="J240" s="57">
        <f>'[1]A Level UK cum'!J240-'[1]A Level UK cum'!I240</f>
        <v>6.199999999999989</v>
      </c>
      <c r="K240" s="58">
        <f>'[1]A Level UK cum'!K240-'[1]A Level UK cum'!J240</f>
        <v>1.4000000000000057</v>
      </c>
      <c r="L240" s="63"/>
    </row>
    <row r="241" spans="1:12" ht="12.75">
      <c r="A241" s="54"/>
      <c r="B241" s="60"/>
      <c r="C241" s="61">
        <f>'[1]A Level UK cum'!C241</f>
        <v>917</v>
      </c>
      <c r="D241" s="62">
        <f>'[1]A Level UK cum'!D241</f>
        <v>0.1</v>
      </c>
      <c r="E241" s="63">
        <f>'[1]A Level UK cum'!E241</f>
        <v>4</v>
      </c>
      <c r="F241" s="63">
        <f>'[1]A Level UK cum'!F241-'[1]A Level UK cum'!E241</f>
        <v>15.7</v>
      </c>
      <c r="G241" s="63">
        <f>'[1]A Level UK cum'!G241-'[1]A Level UK cum'!F241</f>
        <v>26.3</v>
      </c>
      <c r="H241" s="63">
        <f>'[1]A Level UK cum'!H241-'[1]A Level UK cum'!G241</f>
        <v>31.400000000000006</v>
      </c>
      <c r="I241" s="63">
        <f>'[1]A Level UK cum'!I241-'[1]A Level UK cum'!H241</f>
        <v>15.899999999999991</v>
      </c>
      <c r="J241" s="63">
        <f>'[1]A Level UK cum'!J241-'[1]A Level UK cum'!I241</f>
        <v>5.1000000000000085</v>
      </c>
      <c r="K241" s="62">
        <f>'[1]A Level UK cum'!K241-'[1]A Level UK cum'!J241</f>
        <v>1.5999999999999943</v>
      </c>
      <c r="L241" s="63"/>
    </row>
    <row r="242" spans="1:12" ht="12.75">
      <c r="A242" s="54"/>
      <c r="B242" s="60"/>
      <c r="C242" s="61"/>
      <c r="D242" s="62"/>
      <c r="E242" s="63"/>
      <c r="F242" s="63"/>
      <c r="G242" s="63"/>
      <c r="H242" s="63"/>
      <c r="I242" s="63"/>
      <c r="J242" s="63"/>
      <c r="K242" s="62"/>
      <c r="L242" s="63"/>
    </row>
    <row r="243" spans="1:12" ht="12.75">
      <c r="A243" s="54" t="s">
        <v>127</v>
      </c>
      <c r="B243" s="60" t="s">
        <v>101</v>
      </c>
      <c r="C243" s="64">
        <f>'[1]A Level UK cum'!C243</f>
        <v>4020</v>
      </c>
      <c r="D243" s="56">
        <f>'[1]A Level UK cum'!D243</f>
        <v>1</v>
      </c>
      <c r="E243" s="57">
        <f>'[1]A Level UK cum'!E243</f>
        <v>10.5</v>
      </c>
      <c r="F243" s="57">
        <f>'[1]A Level UK cum'!F243-'[1]A Level UK cum'!E243</f>
        <v>35.8</v>
      </c>
      <c r="G243" s="57">
        <f>'[1]A Level UK cum'!G243-'[1]A Level UK cum'!F243</f>
        <v>31.700000000000003</v>
      </c>
      <c r="H243" s="57">
        <f>'[1]A Level UK cum'!H243-'[1]A Level UK cum'!G243</f>
        <v>14</v>
      </c>
      <c r="I243" s="57">
        <f>'[1]A Level UK cum'!I243-'[1]A Level UK cum'!H243</f>
        <v>4.299999999999997</v>
      </c>
      <c r="J243" s="57">
        <f>'[1]A Level UK cum'!J243-'[1]A Level UK cum'!I243</f>
        <v>2</v>
      </c>
      <c r="K243" s="58">
        <f>'[1]A Level UK cum'!K243-'[1]A Level UK cum'!J243</f>
        <v>1.7000000000000028</v>
      </c>
      <c r="L243" s="63"/>
    </row>
    <row r="244" spans="1:12" ht="12.75">
      <c r="A244" s="54"/>
      <c r="B244" s="60"/>
      <c r="C244" s="61">
        <f>'[1]A Level UK cum'!C244</f>
        <v>3954</v>
      </c>
      <c r="D244" s="62">
        <f>'[1]A Level UK cum'!D244</f>
        <v>1</v>
      </c>
      <c r="E244" s="63">
        <f>'[1]A Level UK cum'!E244</f>
        <v>11.6</v>
      </c>
      <c r="F244" s="63">
        <f>'[1]A Level UK cum'!F244-'[1]A Level UK cum'!E244</f>
        <v>35.6</v>
      </c>
      <c r="G244" s="63">
        <f>'[1]A Level UK cum'!G244-'[1]A Level UK cum'!F244</f>
        <v>30</v>
      </c>
      <c r="H244" s="63">
        <f>'[1]A Level UK cum'!H244-'[1]A Level UK cum'!G244</f>
        <v>13.099999999999994</v>
      </c>
      <c r="I244" s="63">
        <f>'[1]A Level UK cum'!I244-'[1]A Level UK cum'!H244</f>
        <v>5.200000000000003</v>
      </c>
      <c r="J244" s="63">
        <f>'[1]A Level UK cum'!J244-'[1]A Level UK cum'!I244</f>
        <v>2.5999999999999943</v>
      </c>
      <c r="K244" s="62">
        <f>'[1]A Level UK cum'!K244-'[1]A Level UK cum'!J244</f>
        <v>1.9000000000000057</v>
      </c>
      <c r="L244" s="63"/>
    </row>
    <row r="245" spans="1:12" ht="12.75">
      <c r="A245" s="54"/>
      <c r="B245" s="60" t="s">
        <v>102</v>
      </c>
      <c r="C245" s="64">
        <f>'[1]A Level UK cum'!C245</f>
        <v>5116</v>
      </c>
      <c r="D245" s="56">
        <f>'[1]A Level UK cum'!D245</f>
        <v>1.1</v>
      </c>
      <c r="E245" s="57">
        <f>'[1]A Level UK cum'!E245</f>
        <v>14.5</v>
      </c>
      <c r="F245" s="57">
        <f>'[1]A Level UK cum'!F245-'[1]A Level UK cum'!E245</f>
        <v>41.3</v>
      </c>
      <c r="G245" s="57">
        <f>'[1]A Level UK cum'!G245-'[1]A Level UK cum'!F245</f>
        <v>27.10000000000001</v>
      </c>
      <c r="H245" s="57">
        <f>'[1]A Level UK cum'!H245-'[1]A Level UK cum'!G245</f>
        <v>10.299999999999997</v>
      </c>
      <c r="I245" s="57">
        <f>'[1]A Level UK cum'!I245-'[1]A Level UK cum'!H245</f>
        <v>3.8999999999999915</v>
      </c>
      <c r="J245" s="57">
        <f>'[1]A Level UK cum'!J245-'[1]A Level UK cum'!I245</f>
        <v>1.6000000000000085</v>
      </c>
      <c r="K245" s="58">
        <f>'[1]A Level UK cum'!K245-'[1]A Level UK cum'!J245</f>
        <v>1.2999999999999972</v>
      </c>
      <c r="L245" s="63"/>
    </row>
    <row r="246" spans="1:12" ht="12.75">
      <c r="A246" s="54"/>
      <c r="B246" s="60"/>
      <c r="C246" s="61">
        <f>'[1]A Level UK cum'!C246</f>
        <v>4999</v>
      </c>
      <c r="D246" s="62">
        <f>'[1]A Level UK cum'!D246</f>
        <v>1.1</v>
      </c>
      <c r="E246" s="63">
        <f>'[1]A Level UK cum'!E246</f>
        <v>14.3</v>
      </c>
      <c r="F246" s="63">
        <f>'[1]A Level UK cum'!F246-'[1]A Level UK cum'!E246</f>
        <v>41.099999999999994</v>
      </c>
      <c r="G246" s="63">
        <f>'[1]A Level UK cum'!G246-'[1]A Level UK cum'!F246</f>
        <v>26.300000000000004</v>
      </c>
      <c r="H246" s="63">
        <f>'[1]A Level UK cum'!H246-'[1]A Level UK cum'!G246</f>
        <v>10.700000000000003</v>
      </c>
      <c r="I246" s="63">
        <f>'[1]A Level UK cum'!I246-'[1]A Level UK cum'!H246</f>
        <v>4.3999999999999915</v>
      </c>
      <c r="J246" s="63">
        <f>'[1]A Level UK cum'!J246-'[1]A Level UK cum'!I246</f>
        <v>2</v>
      </c>
      <c r="K246" s="62">
        <f>'[1]A Level UK cum'!K246-'[1]A Level UK cum'!J246</f>
        <v>1.2000000000000028</v>
      </c>
      <c r="L246" s="63"/>
    </row>
    <row r="247" spans="1:12" ht="12.75">
      <c r="A247" s="54"/>
      <c r="B247" s="60" t="s">
        <v>34</v>
      </c>
      <c r="C247" s="64">
        <f>'[1]A Level UK cum'!C247</f>
        <v>9136</v>
      </c>
      <c r="D247" s="56">
        <f>'[1]A Level UK cum'!D247</f>
        <v>1.1</v>
      </c>
      <c r="E247" s="57">
        <f>'[1]A Level UK cum'!E247</f>
        <v>12.8</v>
      </c>
      <c r="F247" s="57">
        <f>'[1]A Level UK cum'!F247-'[1]A Level UK cum'!E247</f>
        <v>38.900000000000006</v>
      </c>
      <c r="G247" s="57">
        <f>'[1]A Level UK cum'!G247-'[1]A Level UK cum'!F247</f>
        <v>29</v>
      </c>
      <c r="H247" s="57">
        <f>'[1]A Level UK cum'!H247-'[1]A Level UK cum'!G247</f>
        <v>12</v>
      </c>
      <c r="I247" s="57">
        <f>'[1]A Level UK cum'!I247-'[1]A Level UK cum'!H247</f>
        <v>4.099999999999994</v>
      </c>
      <c r="J247" s="57">
        <f>'[1]A Level UK cum'!J247-'[1]A Level UK cum'!I247</f>
        <v>1.7000000000000028</v>
      </c>
      <c r="K247" s="58">
        <f>'[1]A Level UK cum'!K247-'[1]A Level UK cum'!J247</f>
        <v>1.5</v>
      </c>
      <c r="L247" s="63"/>
    </row>
    <row r="248" spans="1:12" ht="12.75">
      <c r="A248" s="54"/>
      <c r="B248" s="60"/>
      <c r="C248" s="61">
        <f>'[1]A Level UK cum'!C248</f>
        <v>8953</v>
      </c>
      <c r="D248" s="62">
        <f>'[1]A Level UK cum'!D248</f>
        <v>1</v>
      </c>
      <c r="E248" s="63">
        <f>'[1]A Level UK cum'!E248</f>
        <v>13.1</v>
      </c>
      <c r="F248" s="63">
        <f>'[1]A Level UK cum'!F248-'[1]A Level UK cum'!E248</f>
        <v>38.699999999999996</v>
      </c>
      <c r="G248" s="63">
        <f>'[1]A Level UK cum'!G248-'[1]A Level UK cum'!F248</f>
        <v>27.900000000000006</v>
      </c>
      <c r="H248" s="63">
        <f>'[1]A Level UK cum'!H248-'[1]A Level UK cum'!G248</f>
        <v>11.700000000000003</v>
      </c>
      <c r="I248" s="63">
        <f>'[1]A Level UK cum'!I248-'[1]A Level UK cum'!H248</f>
        <v>4.799999999999997</v>
      </c>
      <c r="J248" s="63">
        <f>'[1]A Level UK cum'!J248-'[1]A Level UK cum'!I248</f>
        <v>2.299999999999997</v>
      </c>
      <c r="K248" s="62">
        <f>'[1]A Level UK cum'!K248-'[1]A Level UK cum'!J248</f>
        <v>1.5</v>
      </c>
      <c r="L248" s="63"/>
    </row>
    <row r="249" spans="1:12" ht="12.75">
      <c r="A249" s="54"/>
      <c r="B249" s="60"/>
      <c r="C249" s="61"/>
      <c r="D249" s="62"/>
      <c r="E249" s="63"/>
      <c r="F249" s="63"/>
      <c r="G249" s="63"/>
      <c r="H249" s="63"/>
      <c r="I249" s="63"/>
      <c r="J249" s="63"/>
      <c r="K249" s="62"/>
      <c r="L249" s="63"/>
    </row>
    <row r="250" spans="1:12" ht="12.75">
      <c r="A250" s="54" t="s">
        <v>128</v>
      </c>
      <c r="B250" s="60" t="s">
        <v>101</v>
      </c>
      <c r="C250" s="64">
        <f>'[1]A Level UK cum'!C250</f>
        <v>2613</v>
      </c>
      <c r="D250" s="56">
        <f>'[1]A Level UK cum'!D250</f>
        <v>0.7</v>
      </c>
      <c r="E250" s="57">
        <f>'[1]A Level UK cum'!E250</f>
        <v>8.3</v>
      </c>
      <c r="F250" s="57">
        <f>'[1]A Level UK cum'!F250-'[1]A Level UK cum'!E250</f>
        <v>20.4</v>
      </c>
      <c r="G250" s="57">
        <f>'[1]A Level UK cum'!G250-'[1]A Level UK cum'!F250</f>
        <v>24.400000000000002</v>
      </c>
      <c r="H250" s="57">
        <f>'[1]A Level UK cum'!H250-'[1]A Level UK cum'!G250</f>
        <v>22.800000000000004</v>
      </c>
      <c r="I250" s="57">
        <f>'[1]A Level UK cum'!I250-'[1]A Level UK cum'!H250</f>
        <v>15.399999999999991</v>
      </c>
      <c r="J250" s="57">
        <f>'[1]A Level UK cum'!J250-'[1]A Level UK cum'!I250</f>
        <v>6.700000000000003</v>
      </c>
      <c r="K250" s="58">
        <f>'[1]A Level UK cum'!K250-'[1]A Level UK cum'!J250</f>
        <v>2</v>
      </c>
      <c r="L250" s="63"/>
    </row>
    <row r="251" spans="1:12" ht="12.75">
      <c r="A251" s="54"/>
      <c r="B251" s="60"/>
      <c r="C251" s="61">
        <f>'[1]A Level UK cum'!C251</f>
        <v>2530</v>
      </c>
      <c r="D251" s="62">
        <f>'[1]A Level UK cum'!D251</f>
        <v>0.6</v>
      </c>
      <c r="E251" s="63">
        <f>'[1]A Level UK cum'!E251</f>
        <v>9.1</v>
      </c>
      <c r="F251" s="63">
        <f>'[1]A Level UK cum'!F251-'[1]A Level UK cum'!E251</f>
        <v>20.799999999999997</v>
      </c>
      <c r="G251" s="63">
        <f>'[1]A Level UK cum'!G251-'[1]A Level UK cum'!F251</f>
        <v>23.300000000000004</v>
      </c>
      <c r="H251" s="63">
        <f>'[1]A Level UK cum'!H251-'[1]A Level UK cum'!G251</f>
        <v>21.099999999999994</v>
      </c>
      <c r="I251" s="63">
        <f>'[1]A Level UK cum'!I251-'[1]A Level UK cum'!H251</f>
        <v>14.5</v>
      </c>
      <c r="J251" s="63">
        <f>'[1]A Level UK cum'!J251-'[1]A Level UK cum'!I251</f>
        <v>8</v>
      </c>
      <c r="K251" s="62">
        <f>'[1]A Level UK cum'!K251-'[1]A Level UK cum'!J251</f>
        <v>3.200000000000003</v>
      </c>
      <c r="L251" s="63"/>
    </row>
    <row r="252" spans="1:12" ht="12.75">
      <c r="A252" s="54"/>
      <c r="B252" s="60" t="s">
        <v>102</v>
      </c>
      <c r="C252" s="64">
        <f>'[1]A Level UK cum'!C252</f>
        <v>762</v>
      </c>
      <c r="D252" s="56">
        <f>'[1]A Level UK cum'!D252</f>
        <v>0.2</v>
      </c>
      <c r="E252" s="57">
        <f>'[1]A Level UK cum'!E252</f>
        <v>9.7</v>
      </c>
      <c r="F252" s="57">
        <f>'[1]A Level UK cum'!F252-'[1]A Level UK cum'!E252</f>
        <v>24.599999999999998</v>
      </c>
      <c r="G252" s="57">
        <f>'[1]A Level UK cum'!G252-'[1]A Level UK cum'!F252</f>
        <v>27.200000000000003</v>
      </c>
      <c r="H252" s="57">
        <f>'[1]A Level UK cum'!H252-'[1]A Level UK cum'!G252</f>
        <v>16.599999999999994</v>
      </c>
      <c r="I252" s="57">
        <f>'[1]A Level UK cum'!I252-'[1]A Level UK cum'!H252</f>
        <v>12.600000000000009</v>
      </c>
      <c r="J252" s="57">
        <f>'[1]A Level UK cum'!J252-'[1]A Level UK cum'!I252</f>
        <v>6.799999999999997</v>
      </c>
      <c r="K252" s="58">
        <f>'[1]A Level UK cum'!K252-'[1]A Level UK cum'!J252</f>
        <v>2.5</v>
      </c>
      <c r="L252" s="63"/>
    </row>
    <row r="253" spans="1:12" ht="12.75">
      <c r="A253" s="54"/>
      <c r="B253" s="60"/>
      <c r="C253" s="61">
        <f>'[1]A Level UK cum'!C253</f>
        <v>747</v>
      </c>
      <c r="D253" s="62">
        <f>'[1]A Level UK cum'!D253</f>
        <v>0.2</v>
      </c>
      <c r="E253" s="63">
        <f>'[1]A Level UK cum'!E253</f>
        <v>12.7</v>
      </c>
      <c r="F253" s="63">
        <f>'[1]A Level UK cum'!F253-'[1]A Level UK cum'!E253</f>
        <v>19</v>
      </c>
      <c r="G253" s="63">
        <f>'[1]A Level UK cum'!G253-'[1]A Level UK cum'!F253</f>
        <v>25.599999999999998</v>
      </c>
      <c r="H253" s="63">
        <f>'[1]A Level UK cum'!H253-'[1]A Level UK cum'!G253</f>
        <v>21</v>
      </c>
      <c r="I253" s="63">
        <f>'[1]A Level UK cum'!I253-'[1]A Level UK cum'!H253</f>
        <v>11.799999999999997</v>
      </c>
      <c r="J253" s="63">
        <f>'[1]A Level UK cum'!J253-'[1]A Level UK cum'!I253</f>
        <v>7.400000000000006</v>
      </c>
      <c r="K253" s="62">
        <f>'[1]A Level UK cum'!K253-'[1]A Level UK cum'!J253</f>
        <v>2.5</v>
      </c>
      <c r="L253" s="63"/>
    </row>
    <row r="254" spans="1:12" ht="12.75">
      <c r="A254" s="54"/>
      <c r="B254" s="60" t="s">
        <v>34</v>
      </c>
      <c r="C254" s="64">
        <f>'[1]A Level UK cum'!C254</f>
        <v>3375</v>
      </c>
      <c r="D254" s="56">
        <f>'[1]A Level UK cum'!D254</f>
        <v>0.4</v>
      </c>
      <c r="E254" s="57">
        <f>'[1]A Level UK cum'!E254</f>
        <v>8.6</v>
      </c>
      <c r="F254" s="57">
        <f>'[1]A Level UK cum'!F254-'[1]A Level UK cum'!E254</f>
        <v>21.4</v>
      </c>
      <c r="G254" s="57">
        <f>'[1]A Level UK cum'!G254-'[1]A Level UK cum'!F254</f>
        <v>25</v>
      </c>
      <c r="H254" s="57">
        <f>'[1]A Level UK cum'!H254-'[1]A Level UK cum'!G254</f>
        <v>21.400000000000006</v>
      </c>
      <c r="I254" s="57">
        <f>'[1]A Level UK cum'!I254-'[1]A Level UK cum'!H254</f>
        <v>14.799999999999997</v>
      </c>
      <c r="J254" s="57">
        <f>'[1]A Level UK cum'!J254-'[1]A Level UK cum'!I254</f>
        <v>6.700000000000003</v>
      </c>
      <c r="K254" s="58">
        <f>'[1]A Level UK cum'!K254-'[1]A Level UK cum'!J254</f>
        <v>2.0999999999999943</v>
      </c>
      <c r="L254" s="63"/>
    </row>
    <row r="255" spans="1:12" ht="12.75">
      <c r="A255" s="54"/>
      <c r="B255" s="60"/>
      <c r="C255" s="61">
        <f>'[1]A Level UK cum'!C255</f>
        <v>3277</v>
      </c>
      <c r="D255" s="62">
        <f>'[1]A Level UK cum'!D255</f>
        <v>0.4</v>
      </c>
      <c r="E255" s="63">
        <f>'[1]A Level UK cum'!E255</f>
        <v>9.9</v>
      </c>
      <c r="F255" s="63">
        <f>'[1]A Level UK cum'!F255-'[1]A Level UK cum'!E255</f>
        <v>20.4</v>
      </c>
      <c r="G255" s="63">
        <f>'[1]A Level UK cum'!G255-'[1]A Level UK cum'!F255</f>
        <v>23.900000000000002</v>
      </c>
      <c r="H255" s="63">
        <f>'[1]A Level UK cum'!H255-'[1]A Level UK cum'!G255</f>
        <v>21</v>
      </c>
      <c r="I255" s="63">
        <f>'[1]A Level UK cum'!I255-'[1]A Level UK cum'!H255</f>
        <v>13.899999999999991</v>
      </c>
      <c r="J255" s="63">
        <f>'[1]A Level UK cum'!J255-'[1]A Level UK cum'!I255</f>
        <v>7.800000000000011</v>
      </c>
      <c r="K255" s="62">
        <f>'[1]A Level UK cum'!K255-'[1]A Level UK cum'!J255</f>
        <v>3.0999999999999943</v>
      </c>
      <c r="L255" s="63"/>
    </row>
    <row r="256" spans="1:12" ht="12.75">
      <c r="A256" s="54"/>
      <c r="B256" s="60"/>
      <c r="C256" s="61"/>
      <c r="D256" s="62"/>
      <c r="E256" s="63"/>
      <c r="F256" s="63"/>
      <c r="G256" s="63"/>
      <c r="H256" s="63"/>
      <c r="I256" s="63"/>
      <c r="J256" s="63"/>
      <c r="K256" s="62"/>
      <c r="L256" s="63"/>
    </row>
    <row r="257" spans="1:12" ht="12.75">
      <c r="A257" s="54" t="s">
        <v>129</v>
      </c>
      <c r="B257" s="60" t="s">
        <v>101</v>
      </c>
      <c r="C257" s="64">
        <f>'[1]A Level UK cum'!C257</f>
        <v>5798</v>
      </c>
      <c r="D257" s="56">
        <f>'[1]A Level UK cum'!D257</f>
        <v>1.5</v>
      </c>
      <c r="E257" s="57">
        <f>'[1]A Level UK cum'!E257</f>
        <v>3</v>
      </c>
      <c r="F257" s="57">
        <f>'[1]A Level UK cum'!F257-'[1]A Level UK cum'!E257</f>
        <v>11.8</v>
      </c>
      <c r="G257" s="57">
        <f>'[1]A Level UK cum'!G257-'[1]A Level UK cum'!F257</f>
        <v>22.8</v>
      </c>
      <c r="H257" s="57">
        <f>'[1]A Level UK cum'!H257-'[1]A Level UK cum'!G257</f>
        <v>25.9</v>
      </c>
      <c r="I257" s="57">
        <f>'[1]A Level UK cum'!I257-'[1]A Level UK cum'!H257</f>
        <v>20.900000000000006</v>
      </c>
      <c r="J257" s="57">
        <f>'[1]A Level UK cum'!J257-'[1]A Level UK cum'!I257</f>
        <v>10.5</v>
      </c>
      <c r="K257" s="58">
        <f>'[1]A Level UK cum'!K257-'[1]A Level UK cum'!J257</f>
        <v>5.099999999999994</v>
      </c>
      <c r="L257" s="63"/>
    </row>
    <row r="258" spans="1:12" ht="12.75">
      <c r="A258" s="54"/>
      <c r="B258" s="60"/>
      <c r="C258" s="61">
        <f>'[1]A Level UK cum'!C258</f>
        <v>5987</v>
      </c>
      <c r="D258" s="62">
        <f>'[1]A Level UK cum'!D258</f>
        <v>1.5</v>
      </c>
      <c r="E258" s="63">
        <f>'[1]A Level UK cum'!E258</f>
        <v>3</v>
      </c>
      <c r="F258" s="63">
        <f>'[1]A Level UK cum'!F258-'[1]A Level UK cum'!E258</f>
        <v>12.3</v>
      </c>
      <c r="G258" s="63">
        <f>'[1]A Level UK cum'!G258-'[1]A Level UK cum'!F258</f>
        <v>21.999999999999996</v>
      </c>
      <c r="H258" s="63">
        <f>'[1]A Level UK cum'!H258-'[1]A Level UK cum'!G258</f>
        <v>25.5</v>
      </c>
      <c r="I258" s="63">
        <f>'[1]A Level UK cum'!I258-'[1]A Level UK cum'!H258</f>
        <v>21.60000000000001</v>
      </c>
      <c r="J258" s="63">
        <f>'[1]A Level UK cum'!J258-'[1]A Level UK cum'!I258</f>
        <v>11.099999999999994</v>
      </c>
      <c r="K258" s="62">
        <f>'[1]A Level UK cum'!K258-'[1]A Level UK cum'!J258</f>
        <v>4.5</v>
      </c>
      <c r="L258" s="63"/>
    </row>
    <row r="259" spans="1:12" ht="12.75">
      <c r="A259" s="54"/>
      <c r="B259" s="60" t="s">
        <v>102</v>
      </c>
      <c r="C259" s="64">
        <f>'[1]A Level UK cum'!C259</f>
        <v>5764</v>
      </c>
      <c r="D259" s="56">
        <f>'[1]A Level UK cum'!D259</f>
        <v>1.2</v>
      </c>
      <c r="E259" s="57">
        <f>'[1]A Level UK cum'!E259</f>
        <v>4.5</v>
      </c>
      <c r="F259" s="57">
        <f>'[1]A Level UK cum'!F259-'[1]A Level UK cum'!E259</f>
        <v>16</v>
      </c>
      <c r="G259" s="57">
        <f>'[1]A Level UK cum'!G259-'[1]A Level UK cum'!F259</f>
        <v>25.6</v>
      </c>
      <c r="H259" s="57">
        <f>'[1]A Level UK cum'!H259-'[1]A Level UK cum'!G259</f>
        <v>24.6</v>
      </c>
      <c r="I259" s="57">
        <f>'[1]A Level UK cum'!I259-'[1]A Level UK cum'!H259</f>
        <v>16.700000000000003</v>
      </c>
      <c r="J259" s="57">
        <f>'[1]A Level UK cum'!J259-'[1]A Level UK cum'!I259</f>
        <v>9.099999999999994</v>
      </c>
      <c r="K259" s="58">
        <f>'[1]A Level UK cum'!K259-'[1]A Level UK cum'!J259</f>
        <v>3.5</v>
      </c>
      <c r="L259" s="63"/>
    </row>
    <row r="260" spans="1:12" ht="12.75">
      <c r="A260" s="54"/>
      <c r="B260" s="60"/>
      <c r="C260" s="61">
        <f>'[1]A Level UK cum'!C260</f>
        <v>5546</v>
      </c>
      <c r="D260" s="62">
        <f>'[1]A Level UK cum'!D260</f>
        <v>1.2</v>
      </c>
      <c r="E260" s="63">
        <f>'[1]A Level UK cum'!E260</f>
        <v>4.5</v>
      </c>
      <c r="F260" s="63">
        <f>'[1]A Level UK cum'!F260-'[1]A Level UK cum'!E260</f>
        <v>15.8</v>
      </c>
      <c r="G260" s="63">
        <f>'[1]A Level UK cum'!G260-'[1]A Level UK cum'!F260</f>
        <v>26.099999999999998</v>
      </c>
      <c r="H260" s="63">
        <f>'[1]A Level UK cum'!H260-'[1]A Level UK cum'!G260</f>
        <v>24.6</v>
      </c>
      <c r="I260" s="63">
        <f>'[1]A Level UK cum'!I260-'[1]A Level UK cum'!H260</f>
        <v>16.599999999999994</v>
      </c>
      <c r="J260" s="63">
        <f>'[1]A Level UK cum'!J260-'[1]A Level UK cum'!I260</f>
        <v>9</v>
      </c>
      <c r="K260" s="62">
        <f>'[1]A Level UK cum'!K260-'[1]A Level UK cum'!J260</f>
        <v>3.4000000000000057</v>
      </c>
      <c r="L260" s="63"/>
    </row>
    <row r="261" spans="1:12" ht="12.75">
      <c r="A261" s="54"/>
      <c r="B261" s="60" t="s">
        <v>34</v>
      </c>
      <c r="C261" s="64">
        <f>'[1]A Level UK cum'!C261</f>
        <v>11562</v>
      </c>
      <c r="D261" s="56">
        <f>'[1]A Level UK cum'!D261</f>
        <v>1.3</v>
      </c>
      <c r="E261" s="57">
        <f>'[1]A Level UK cum'!E261</f>
        <v>3.7</v>
      </c>
      <c r="F261" s="57">
        <f>'[1]A Level UK cum'!F261-'[1]A Level UK cum'!E261</f>
        <v>13.900000000000002</v>
      </c>
      <c r="G261" s="57">
        <f>'[1]A Level UK cum'!G261-'[1]A Level UK cum'!F261</f>
        <v>24.199999999999996</v>
      </c>
      <c r="H261" s="57">
        <f>'[1]A Level UK cum'!H261-'[1]A Level UK cum'!G261</f>
        <v>25.299999999999997</v>
      </c>
      <c r="I261" s="57">
        <f>'[1]A Level UK cum'!I261-'[1]A Level UK cum'!H261</f>
        <v>18.80000000000001</v>
      </c>
      <c r="J261" s="57">
        <f>'[1]A Level UK cum'!J261-'[1]A Level UK cum'!I261</f>
        <v>9.799999999999997</v>
      </c>
      <c r="K261" s="58">
        <f>'[1]A Level UK cum'!K261-'[1]A Level UK cum'!J261</f>
        <v>4.299999999999997</v>
      </c>
      <c r="L261" s="63"/>
    </row>
    <row r="262" spans="1:12" ht="12.75">
      <c r="A262" s="54"/>
      <c r="B262" s="60"/>
      <c r="C262" s="61">
        <f>'[1]A Level UK cum'!C262</f>
        <v>11533</v>
      </c>
      <c r="D262" s="62">
        <f>'[1]A Level UK cum'!D262</f>
        <v>1.3</v>
      </c>
      <c r="E262" s="63">
        <f>'[1]A Level UK cum'!E262</f>
        <v>3.7</v>
      </c>
      <c r="F262" s="63">
        <f>'[1]A Level UK cum'!F262-'[1]A Level UK cum'!E262</f>
        <v>14</v>
      </c>
      <c r="G262" s="63">
        <f>'[1]A Level UK cum'!G262-'[1]A Level UK cum'!F262</f>
        <v>24.000000000000004</v>
      </c>
      <c r="H262" s="63">
        <f>'[1]A Level UK cum'!H262-'[1]A Level UK cum'!G262</f>
        <v>25</v>
      </c>
      <c r="I262" s="63">
        <f>'[1]A Level UK cum'!I262-'[1]A Level UK cum'!H262</f>
        <v>19.200000000000003</v>
      </c>
      <c r="J262" s="63">
        <f>'[1]A Level UK cum'!J262-'[1]A Level UK cum'!I262</f>
        <v>10.099999999999994</v>
      </c>
      <c r="K262" s="62">
        <f>'[1]A Level UK cum'!K262-'[1]A Level UK cum'!J262</f>
        <v>4</v>
      </c>
      <c r="L262" s="63"/>
    </row>
    <row r="263" spans="1:11" ht="12.75">
      <c r="A263" s="66"/>
      <c r="B263" s="67"/>
      <c r="C263" s="68"/>
      <c r="D263" s="69"/>
      <c r="E263" s="70"/>
      <c r="F263" s="71"/>
      <c r="G263" s="71"/>
      <c r="H263" s="71"/>
      <c r="I263" s="71"/>
      <c r="J263" s="71"/>
      <c r="K263" s="69"/>
    </row>
    <row r="264" spans="1:12" ht="12.75">
      <c r="A264" s="78" t="s">
        <v>130</v>
      </c>
      <c r="B264" s="78" t="s">
        <v>101</v>
      </c>
      <c r="C264" s="64">
        <f>'[1]A Level UK cum'!C264</f>
        <v>395914</v>
      </c>
      <c r="D264" s="56">
        <f>'[1]A Level UK cum'!D264</f>
        <v>100</v>
      </c>
      <c r="E264" s="57">
        <f>'[1]A Level UK cum'!E264</f>
        <v>8</v>
      </c>
      <c r="F264" s="57">
        <f>'[1]A Level UK cum'!F264-'[1]A Level UK cum'!E264</f>
        <v>17.8</v>
      </c>
      <c r="G264" s="57">
        <f>'[1]A Level UK cum'!G264-'[1]A Level UK cum'!F264</f>
        <v>24.400000000000002</v>
      </c>
      <c r="H264" s="57">
        <f>'[1]A Level UK cum'!H264-'[1]A Level UK cum'!G264</f>
        <v>23.700000000000003</v>
      </c>
      <c r="I264" s="57">
        <f>'[1]A Level UK cum'!I264-'[1]A Level UK cum'!H264</f>
        <v>16.099999999999994</v>
      </c>
      <c r="J264" s="57">
        <f>'[1]A Level UK cum'!J264-'[1]A Level UK cum'!I264</f>
        <v>7.5</v>
      </c>
      <c r="K264" s="58">
        <f>'[1]A Level UK cum'!K264-'[1]A Level UK cum'!J264</f>
        <v>2.5</v>
      </c>
      <c r="L264" s="59"/>
    </row>
    <row r="265" spans="1:12" ht="12.75">
      <c r="A265" s="54"/>
      <c r="B265" s="54"/>
      <c r="C265" s="61">
        <f>'[1]A Level UK cum'!C265</f>
        <v>401676</v>
      </c>
      <c r="D265" s="62">
        <f>'[1]A Level UK cum'!D265</f>
        <v>100</v>
      </c>
      <c r="E265" s="63">
        <f>'[1]A Level UK cum'!E265</f>
        <v>8.2</v>
      </c>
      <c r="F265" s="63">
        <f>'[1]A Level UK cum'!F265-'[1]A Level UK cum'!E265</f>
        <v>18</v>
      </c>
      <c r="G265" s="63">
        <f>'[1]A Level UK cum'!G265-'[1]A Level UK cum'!F265</f>
        <v>24.2</v>
      </c>
      <c r="H265" s="63">
        <f>'[1]A Level UK cum'!H265-'[1]A Level UK cum'!G265</f>
        <v>23.300000000000004</v>
      </c>
      <c r="I265" s="63">
        <f>'[1]A Level UK cum'!I265-'[1]A Level UK cum'!H265</f>
        <v>16</v>
      </c>
      <c r="J265" s="63">
        <f>'[1]A Level UK cum'!J265-'[1]A Level UK cum'!I265</f>
        <v>7.599999999999994</v>
      </c>
      <c r="K265" s="62">
        <f>'[1]A Level UK cum'!K265-'[1]A Level UK cum'!J265</f>
        <v>2.700000000000003</v>
      </c>
      <c r="L265" s="63"/>
    </row>
    <row r="266" spans="1:12" ht="12.75">
      <c r="A266" s="54"/>
      <c r="B266" s="54" t="s">
        <v>102</v>
      </c>
      <c r="C266" s="64">
        <f>'[1]A Level UK cum'!C266</f>
        <v>465905</v>
      </c>
      <c r="D266" s="56">
        <f>'[1]A Level UK cum'!D266</f>
        <v>100</v>
      </c>
      <c r="E266" s="57">
        <f>'[1]A Level UK cum'!E266</f>
        <v>7.9</v>
      </c>
      <c r="F266" s="57">
        <f>'[1]A Level UK cum'!F266-'[1]A Level UK cum'!E266</f>
        <v>19.299999999999997</v>
      </c>
      <c r="G266" s="57">
        <f>'[1]A Level UK cum'!G266-'[1]A Level UK cum'!F266</f>
        <v>27.500000000000004</v>
      </c>
      <c r="H266" s="57">
        <f>'[1]A Level UK cum'!H266-'[1]A Level UK cum'!G266</f>
        <v>24.200000000000003</v>
      </c>
      <c r="I266" s="57">
        <f>'[1]A Level UK cum'!I266-'[1]A Level UK cum'!H266</f>
        <v>14</v>
      </c>
      <c r="J266" s="57">
        <f>'[1]A Level UK cum'!J266-'[1]A Level UK cum'!I266</f>
        <v>5.5</v>
      </c>
      <c r="K266" s="58">
        <f>'[1]A Level UK cum'!K266-'[1]A Level UK cum'!J266</f>
        <v>1.5999999999999943</v>
      </c>
      <c r="L266" s="59"/>
    </row>
    <row r="267" spans="1:12" ht="12.75">
      <c r="A267" s="54"/>
      <c r="B267" s="54"/>
      <c r="C267" s="61">
        <f>'[1]A Level UK cum'!C267</f>
        <v>465641</v>
      </c>
      <c r="D267" s="62">
        <f>'[1]A Level UK cum'!D267</f>
        <v>100</v>
      </c>
      <c r="E267" s="63">
        <f>'[1]A Level UK cum'!E267</f>
        <v>8.2</v>
      </c>
      <c r="F267" s="63">
        <f>'[1]A Level UK cum'!F267-'[1]A Level UK cum'!E267</f>
        <v>19.5</v>
      </c>
      <c r="G267" s="63">
        <f>'[1]A Level UK cum'!G267-'[1]A Level UK cum'!F267</f>
        <v>26.7</v>
      </c>
      <c r="H267" s="63">
        <f>'[1]A Level UK cum'!H267-'[1]A Level UK cum'!G267</f>
        <v>24.000000000000007</v>
      </c>
      <c r="I267" s="63">
        <f>'[1]A Level UK cum'!I267-'[1]A Level UK cum'!H267</f>
        <v>14.199999999999989</v>
      </c>
      <c r="J267" s="63">
        <f>'[1]A Level UK cum'!J267-'[1]A Level UK cum'!I267</f>
        <v>5.700000000000003</v>
      </c>
      <c r="K267" s="62">
        <f>'[1]A Level UK cum'!K267-'[1]A Level UK cum'!J267</f>
        <v>1.7000000000000028</v>
      </c>
      <c r="L267" s="63"/>
    </row>
    <row r="268" spans="1:12" ht="12.75">
      <c r="A268" s="54"/>
      <c r="B268" s="54" t="s">
        <v>34</v>
      </c>
      <c r="C268" s="64">
        <f>'[1]A Level UK cum'!C268</f>
        <v>861819</v>
      </c>
      <c r="D268" s="56">
        <f>'[1]A Level UK cum'!D268</f>
        <v>100</v>
      </c>
      <c r="E268" s="57">
        <f>'[1]A Level UK cum'!E268</f>
        <v>7.9</v>
      </c>
      <c r="F268" s="57">
        <f>'[1]A Level UK cum'!F268-'[1]A Level UK cum'!E268</f>
        <v>18.700000000000003</v>
      </c>
      <c r="G268" s="57">
        <f>'[1]A Level UK cum'!G268-'[1]A Level UK cum'!F268</f>
        <v>26</v>
      </c>
      <c r="H268" s="57">
        <f>'[1]A Level UK cum'!H268-'[1]A Level UK cum'!G268</f>
        <v>23.999999999999993</v>
      </c>
      <c r="I268" s="57">
        <f>'[1]A Level UK cum'!I268-'[1]A Level UK cum'!H268</f>
        <v>14.900000000000006</v>
      </c>
      <c r="J268" s="57">
        <f>'[1]A Level UK cum'!J268-'[1]A Level UK cum'!I268</f>
        <v>6.5</v>
      </c>
      <c r="K268" s="58">
        <f>'[1]A Level UK cum'!K268-'[1]A Level UK cum'!J268</f>
        <v>2</v>
      </c>
      <c r="L268" s="59"/>
    </row>
    <row r="269" spans="1:12" ht="12.75">
      <c r="A269" s="66"/>
      <c r="B269" s="66"/>
      <c r="C269" s="68">
        <f>'[1]A Level UK cum'!C269</f>
        <v>867317</v>
      </c>
      <c r="D269" s="69">
        <f>'[1]A Level UK cum'!D269</f>
        <v>100</v>
      </c>
      <c r="E269" s="70">
        <f>'[1]A Level UK cum'!E269</f>
        <v>8.2</v>
      </c>
      <c r="F269" s="71">
        <f>'[1]A Level UK cum'!F269-'[1]A Level UK cum'!E269</f>
        <v>18.8</v>
      </c>
      <c r="G269" s="71">
        <f>'[1]A Level UK cum'!G269-'[1]A Level UK cum'!F269</f>
        <v>25.6</v>
      </c>
      <c r="H269" s="71">
        <f>'[1]A Level UK cum'!H269-'[1]A Level UK cum'!G269</f>
        <v>23.6</v>
      </c>
      <c r="I269" s="71">
        <f>'[1]A Level UK cum'!I269-'[1]A Level UK cum'!H269</f>
        <v>15.099999999999994</v>
      </c>
      <c r="J269" s="71">
        <f>'[1]A Level UK cum'!J269-'[1]A Level UK cum'!I269</f>
        <v>6.5</v>
      </c>
      <c r="K269" s="69">
        <f>'[1]A Level UK cum'!K269-'[1]A Level UK cum'!J269</f>
        <v>2.200000000000003</v>
      </c>
      <c r="L269" s="63"/>
    </row>
    <row r="270" spans="1:12" ht="12.75">
      <c r="A270" s="72"/>
      <c r="B270" s="72"/>
      <c r="C270" s="72"/>
      <c r="D270" s="63"/>
      <c r="E270" s="63"/>
      <c r="F270" s="63"/>
      <c r="G270" s="63"/>
      <c r="H270" s="63"/>
      <c r="I270" s="63"/>
      <c r="J270" s="63"/>
      <c r="K270" s="63"/>
      <c r="L270" s="63"/>
    </row>
    <row r="271" spans="1:2" ht="12.75">
      <c r="A271" s="72" t="s">
        <v>131</v>
      </c>
      <c r="B271" s="72"/>
    </row>
    <row r="273" ht="12.75">
      <c r="A273" s="46" t="s">
        <v>132</v>
      </c>
    </row>
    <row r="275" ht="12.75">
      <c r="A275" s="46" t="s">
        <v>133</v>
      </c>
    </row>
    <row r="277" ht="12.75">
      <c r="A277" s="46" t="s">
        <v>134</v>
      </c>
    </row>
    <row r="278" ht="12.75" customHeight="1"/>
    <row r="282" ht="12.75">
      <c r="H282" s="79"/>
    </row>
  </sheetData>
  <sheetProtection password="83AF" sheet="1"/>
  <printOptions/>
  <pageMargins left="0.75" right="0.75" top="1" bottom="1" header="0.5" footer="0.5"/>
  <pageSetup horizontalDpi="600" verticalDpi="600" orientation="portrait" paperSize="9" scale="79" r:id="rId1"/>
  <rowBreaks count="5" manualBreakCount="5">
    <brk id="53" max="255" man="1"/>
    <brk id="95" max="255" man="1"/>
    <brk id="137" max="255" man="1"/>
    <brk id="179" max="255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David Blow</cp:lastModifiedBy>
  <cp:lastPrinted>2012-08-20T19:30:53Z</cp:lastPrinted>
  <dcterms:created xsi:type="dcterms:W3CDTF">1999-10-10T18:27:43Z</dcterms:created>
  <dcterms:modified xsi:type="dcterms:W3CDTF">2012-08-21T20:52:57Z</dcterms:modified>
  <cp:category/>
  <cp:version/>
  <cp:contentType/>
  <cp:contentStatus/>
</cp:coreProperties>
</file>